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IVE ÁGIL ENGENHARIA\Projetos OCPE\Clientes\Prefeitura Municipal de Nossa Senhora de Lourdes\PM.PL.122 - Reforma  e Ampliação Clinica da Saúde da Família\5 - Orçamento\REV.00\Ampliação\"/>
    </mc:Choice>
  </mc:AlternateContent>
  <xr:revisionPtr revIDLastSave="0" documentId="13_ncr:1_{0AA93CD2-8951-4FFA-A251-A31D501181A6}" xr6:coauthVersionLast="45" xr6:coauthVersionMax="45" xr10:uidLastSave="{00000000-0000-0000-0000-000000000000}"/>
  <bookViews>
    <workbookView xWindow="-120" yWindow="-120" windowWidth="38640" windowHeight="15840" xr2:uid="{861943BF-4CD7-4BC8-8F0C-39405F16994B}"/>
  </bookViews>
  <sheets>
    <sheet name="AMPLIAÇÃO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8" i="2" l="1"/>
  <c r="D277" i="2"/>
  <c r="B272" i="2"/>
  <c r="B271" i="2"/>
  <c r="D279" i="2" l="1"/>
  <c r="E431" i="2"/>
  <c r="E430" i="2"/>
  <c r="E429" i="2"/>
  <c r="E419" i="2"/>
  <c r="E418" i="2"/>
  <c r="E417" i="2"/>
  <c r="E411" i="2"/>
  <c r="E358" i="2" l="1"/>
  <c r="E357" i="2"/>
  <c r="E356" i="2"/>
  <c r="E355" i="2"/>
  <c r="E354" i="2"/>
  <c r="E353" i="2"/>
  <c r="E352" i="2"/>
  <c r="E359" i="2" l="1"/>
  <c r="F25" i="2"/>
  <c r="E46" i="2" l="1"/>
  <c r="E45" i="2"/>
  <c r="E44" i="2"/>
  <c r="E495" i="2"/>
  <c r="E494" i="2"/>
  <c r="E259" i="2"/>
  <c r="E258" i="2"/>
  <c r="E266" i="2"/>
  <c r="E265" i="2"/>
  <c r="E264" i="2"/>
  <c r="E493" i="2"/>
  <c r="E492" i="2"/>
  <c r="E491" i="2"/>
  <c r="E490" i="2"/>
  <c r="E489" i="2"/>
  <c r="E420" i="2"/>
  <c r="E410" i="2"/>
  <c r="E409" i="2"/>
  <c r="E408" i="2"/>
  <c r="E407" i="2"/>
  <c r="E406" i="2"/>
  <c r="E405" i="2"/>
  <c r="E194" i="2"/>
  <c r="E193" i="2"/>
  <c r="E343" i="2"/>
  <c r="E342" i="2"/>
  <c r="E341" i="2"/>
  <c r="E328" i="2"/>
  <c r="E327" i="2"/>
  <c r="E326" i="2"/>
  <c r="E345" i="2"/>
  <c r="E189" i="2"/>
  <c r="E35" i="2"/>
  <c r="D425" i="2" l="1"/>
  <c r="E433" i="2" s="1"/>
  <c r="E412" i="2"/>
  <c r="E261" i="2"/>
  <c r="E47" i="2"/>
  <c r="E497" i="2"/>
  <c r="E268" i="2"/>
  <c r="E540" i="2"/>
  <c r="E539" i="2"/>
  <c r="E538" i="2"/>
  <c r="E551" i="2"/>
  <c r="E552" i="2" s="1"/>
  <c r="E546" i="2"/>
  <c r="E547" i="2" s="1"/>
  <c r="C583" i="2" l="1"/>
  <c r="D576" i="2"/>
  <c r="D577" i="2" s="1"/>
  <c r="D566" i="2"/>
  <c r="D565" i="2"/>
  <c r="D564" i="2"/>
  <c r="D563" i="2"/>
  <c r="E531" i="2"/>
  <c r="C606" i="2" s="1"/>
  <c r="E530" i="2"/>
  <c r="C605" i="2" s="1"/>
  <c r="E529" i="2"/>
  <c r="C604" i="2" s="1"/>
  <c r="E528" i="2"/>
  <c r="C603" i="2" s="1"/>
  <c r="E527" i="2"/>
  <c r="C602" i="2" s="1"/>
  <c r="E537" i="2"/>
  <c r="E541" i="2" s="1"/>
  <c r="E512" i="2"/>
  <c r="E467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66" i="2"/>
  <c r="E465" i="2"/>
  <c r="E464" i="2"/>
  <c r="E463" i="2"/>
  <c r="E441" i="2"/>
  <c r="E440" i="2"/>
  <c r="E439" i="2"/>
  <c r="E438" i="2"/>
  <c r="C375" i="2"/>
  <c r="E367" i="2"/>
  <c r="E366" i="2"/>
  <c r="E364" i="2"/>
  <c r="E344" i="2"/>
  <c r="E340" i="2"/>
  <c r="E339" i="2"/>
  <c r="E338" i="2"/>
  <c r="E337" i="2"/>
  <c r="E336" i="2"/>
  <c r="E335" i="2"/>
  <c r="E334" i="2"/>
  <c r="E324" i="2"/>
  <c r="E323" i="2"/>
  <c r="E322" i="2"/>
  <c r="E321" i="2"/>
  <c r="E320" i="2"/>
  <c r="E319" i="2"/>
  <c r="E315" i="2"/>
  <c r="E314" i="2"/>
  <c r="E313" i="2"/>
  <c r="E312" i="2"/>
  <c r="E311" i="2"/>
  <c r="E310" i="2"/>
  <c r="F292" i="2"/>
  <c r="E292" i="2"/>
  <c r="E239" i="2"/>
  <c r="E238" i="2"/>
  <c r="E237" i="2"/>
  <c r="E207" i="2"/>
  <c r="E181" i="2"/>
  <c r="E206" i="2"/>
  <c r="E205" i="2"/>
  <c r="E228" i="2"/>
  <c r="E229" i="2"/>
  <c r="E252" i="2"/>
  <c r="E251" i="2"/>
  <c r="E250" i="2"/>
  <c r="F20" i="2"/>
  <c r="F19" i="2"/>
  <c r="F18" i="2"/>
  <c r="E219" i="2"/>
  <c r="E217" i="2"/>
  <c r="E216" i="2"/>
  <c r="E204" i="2"/>
  <c r="E203" i="2"/>
  <c r="E202" i="2"/>
  <c r="E201" i="2"/>
  <c r="E200" i="2"/>
  <c r="E175" i="2"/>
  <c r="E180" i="2"/>
  <c r="E179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34" i="2"/>
  <c r="F116" i="2"/>
  <c r="F117" i="2"/>
  <c r="F118" i="2"/>
  <c r="F119" i="2"/>
  <c r="F120" i="2"/>
  <c r="F121" i="2"/>
  <c r="F122" i="2"/>
  <c r="F123" i="2"/>
  <c r="D92" i="2"/>
  <c r="D93" i="2"/>
  <c r="D94" i="2"/>
  <c r="D95" i="2"/>
  <c r="D96" i="2"/>
  <c r="D97" i="2"/>
  <c r="D98" i="2"/>
  <c r="D99" i="2"/>
  <c r="D90" i="2"/>
  <c r="D91" i="2"/>
  <c r="D89" i="2"/>
  <c r="D88" i="2"/>
  <c r="D87" i="2"/>
  <c r="F17" i="2"/>
  <c r="F16" i="2"/>
  <c r="F70" i="2"/>
  <c r="F69" i="2"/>
  <c r="F68" i="2"/>
  <c r="F67" i="2"/>
  <c r="F66" i="2"/>
  <c r="F65" i="2"/>
  <c r="F64" i="2"/>
  <c r="F63" i="2"/>
  <c r="E30" i="2"/>
  <c r="E31" i="2" s="1"/>
  <c r="D571" i="2"/>
  <c r="D572" i="2" s="1"/>
  <c r="D562" i="2"/>
  <c r="D557" i="2"/>
  <c r="E526" i="2"/>
  <c r="C601" i="2" s="1"/>
  <c r="E525" i="2"/>
  <c r="C600" i="2" s="1"/>
  <c r="E524" i="2"/>
  <c r="C599" i="2" s="1"/>
  <c r="E519" i="2"/>
  <c r="C597" i="2" s="1"/>
  <c r="E518" i="2"/>
  <c r="C596" i="2" s="1"/>
  <c r="E517" i="2"/>
  <c r="C595" i="2" s="1"/>
  <c r="E511" i="2"/>
  <c r="E510" i="2"/>
  <c r="E509" i="2"/>
  <c r="E508" i="2"/>
  <c r="E507" i="2"/>
  <c r="E506" i="2"/>
  <c r="E505" i="2"/>
  <c r="E504" i="2"/>
  <c r="E503" i="2"/>
  <c r="E502" i="2"/>
  <c r="E484" i="2"/>
  <c r="E483" i="2"/>
  <c r="E482" i="2"/>
  <c r="E481" i="2"/>
  <c r="E480" i="2"/>
  <c r="E416" i="2"/>
  <c r="E421" i="2" s="1"/>
  <c r="E398" i="2"/>
  <c r="E397" i="2"/>
  <c r="E396" i="2"/>
  <c r="E395" i="2"/>
  <c r="E394" i="2"/>
  <c r="E393" i="2"/>
  <c r="E392" i="2"/>
  <c r="E391" i="2"/>
  <c r="E390" i="2"/>
  <c r="E389" i="2"/>
  <c r="C384" i="2"/>
  <c r="E325" i="2"/>
  <c r="E318" i="2"/>
  <c r="E317" i="2"/>
  <c r="E316" i="2"/>
  <c r="E309" i="2"/>
  <c r="E308" i="2"/>
  <c r="E307" i="2"/>
  <c r="E306" i="2"/>
  <c r="E305" i="2"/>
  <c r="E299" i="2"/>
  <c r="F291" i="2"/>
  <c r="E291" i="2"/>
  <c r="F290" i="2"/>
  <c r="E290" i="2"/>
  <c r="E245" i="2"/>
  <c r="E244" i="2"/>
  <c r="E231" i="2"/>
  <c r="E230" i="2"/>
  <c r="E227" i="2"/>
  <c r="E218" i="2"/>
  <c r="E215" i="2"/>
  <c r="E214" i="2"/>
  <c r="E213" i="2"/>
  <c r="E212" i="2"/>
  <c r="E199" i="2"/>
  <c r="E198" i="2"/>
  <c r="E197" i="2"/>
  <c r="E196" i="2"/>
  <c r="E195" i="2"/>
  <c r="E192" i="2"/>
  <c r="E191" i="2"/>
  <c r="E190" i="2"/>
  <c r="E188" i="2"/>
  <c r="E187" i="2"/>
  <c r="E178" i="2"/>
  <c r="E177" i="2"/>
  <c r="E176" i="2"/>
  <c r="E174" i="2"/>
  <c r="E173" i="2"/>
  <c r="F146" i="2"/>
  <c r="F145" i="2"/>
  <c r="F144" i="2"/>
  <c r="F143" i="2"/>
  <c r="F142" i="2"/>
  <c r="F141" i="2"/>
  <c r="F140" i="2"/>
  <c r="F133" i="2"/>
  <c r="F132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D86" i="2"/>
  <c r="D85" i="2"/>
  <c r="D84" i="2"/>
  <c r="D83" i="2"/>
  <c r="D82" i="2"/>
  <c r="D81" i="2"/>
  <c r="D80" i="2"/>
  <c r="F75" i="2"/>
  <c r="F76" i="2" s="1"/>
  <c r="F125" i="2" s="1"/>
  <c r="F62" i="2"/>
  <c r="F61" i="2"/>
  <c r="F60" i="2"/>
  <c r="F59" i="2"/>
  <c r="F52" i="2"/>
  <c r="F51" i="2"/>
  <c r="E39" i="2"/>
  <c r="E40" i="2" s="1"/>
  <c r="F15" i="2"/>
  <c r="F14" i="2"/>
  <c r="F13" i="2"/>
  <c r="F12" i="2"/>
  <c r="F11" i="2"/>
  <c r="D7" i="2"/>
  <c r="E253" i="2" l="1"/>
  <c r="E272" i="2" s="1"/>
  <c r="E246" i="2"/>
  <c r="E271" i="2" s="1"/>
  <c r="E346" i="2"/>
  <c r="E330" i="2"/>
  <c r="D567" i="2"/>
  <c r="E533" i="2"/>
  <c r="E513" i="2"/>
  <c r="E468" i="2"/>
  <c r="E368" i="2"/>
  <c r="E459" i="2"/>
  <c r="G292" i="2"/>
  <c r="E240" i="2"/>
  <c r="E182" i="2"/>
  <c r="E208" i="2"/>
  <c r="E220" i="2"/>
  <c r="F21" i="2"/>
  <c r="F167" i="2"/>
  <c r="F135" i="2"/>
  <c r="F127" i="2"/>
  <c r="D100" i="2"/>
  <c r="B285" i="2" s="1"/>
  <c r="F285" i="2" s="1"/>
  <c r="H285" i="2" s="1"/>
  <c r="H286" i="2" s="1"/>
  <c r="F71" i="2"/>
  <c r="G291" i="2"/>
  <c r="E233" i="2"/>
  <c r="F53" i="2"/>
  <c r="G290" i="2"/>
  <c r="F26" i="2"/>
  <c r="E399" i="2"/>
  <c r="E485" i="2"/>
  <c r="E520" i="2"/>
  <c r="C598" i="2" s="1"/>
  <c r="C607" i="2" s="1"/>
  <c r="D558" i="2"/>
  <c r="E273" i="2" l="1"/>
  <c r="E222" i="2"/>
  <c r="B298" i="2" s="1"/>
  <c r="D298" i="2" s="1"/>
  <c r="D299" i="2" s="1"/>
  <c r="C301" i="2" s="1"/>
  <c r="E470" i="2"/>
  <c r="D472" i="2" s="1"/>
  <c r="D475" i="2" s="1"/>
  <c r="D476" i="2" s="1"/>
  <c r="G293" i="2"/>
  <c r="F169" i="2"/>
  <c r="E423" i="2"/>
  <c r="E348" i="2"/>
  <c r="D474" i="2" l="1"/>
</calcChain>
</file>

<file path=xl/sharedStrings.xml><?xml version="1.0" encoding="utf-8"?>
<sst xmlns="http://schemas.openxmlformats.org/spreadsheetml/2006/main" count="814" uniqueCount="123">
  <si>
    <t>Compr.</t>
  </si>
  <si>
    <t>Total</t>
  </si>
  <si>
    <t>Larg.</t>
  </si>
  <si>
    <t>Repet.</t>
  </si>
  <si>
    <t>Alt.</t>
  </si>
  <si>
    <t>m²</t>
  </si>
  <si>
    <t>AMPLIAÇÃO</t>
  </si>
  <si>
    <t>Item</t>
  </si>
  <si>
    <t>Serviços Preliminares</t>
  </si>
  <si>
    <t>Placa de Obra</t>
  </si>
  <si>
    <t>Comp.</t>
  </si>
  <si>
    <t>Área</t>
  </si>
  <si>
    <t>Und</t>
  </si>
  <si>
    <t>Demolição de alvenaria</t>
  </si>
  <si>
    <t>Altura</t>
  </si>
  <si>
    <t>Esp.</t>
  </si>
  <si>
    <t>Rept.</t>
  </si>
  <si>
    <t>Volume</t>
  </si>
  <si>
    <t>m³</t>
  </si>
  <si>
    <t>Larg</t>
  </si>
  <si>
    <t>Demolição de paralelepipedo</t>
  </si>
  <si>
    <t>Remoção de Esquadrias de alumínio/ferro</t>
  </si>
  <si>
    <t>Escavação</t>
  </si>
  <si>
    <t>Prof.</t>
  </si>
  <si>
    <t>Infraestrutura</t>
  </si>
  <si>
    <t>Sapata</t>
  </si>
  <si>
    <t>Lado a</t>
  </si>
  <si>
    <t>Lado b</t>
  </si>
  <si>
    <t>Total =</t>
  </si>
  <si>
    <t>Cintamento inferior</t>
  </si>
  <si>
    <t>m</t>
  </si>
  <si>
    <t>Alvenaria de Pedra</t>
  </si>
  <si>
    <t>Desconto sapata</t>
  </si>
  <si>
    <t>Superestrutura</t>
  </si>
  <si>
    <t>Pilar</t>
  </si>
  <si>
    <t>Vigamento</t>
  </si>
  <si>
    <t>Verga e contraverga</t>
  </si>
  <si>
    <t>Transp.</t>
  </si>
  <si>
    <t>und</t>
  </si>
  <si>
    <t>Paredes e Paineis</t>
  </si>
  <si>
    <t>Alvenaria</t>
  </si>
  <si>
    <t>Desconto</t>
  </si>
  <si>
    <t>Esquadrias</t>
  </si>
  <si>
    <t>Vidros e Paineis</t>
  </si>
  <si>
    <t>Impermeabilização</t>
  </si>
  <si>
    <t>Fundações</t>
  </si>
  <si>
    <t>Área Molhada</t>
  </si>
  <si>
    <t>Largura</t>
  </si>
  <si>
    <t>Área piso</t>
  </si>
  <si>
    <t>Área parede</t>
  </si>
  <si>
    <t>Revestimento</t>
  </si>
  <si>
    <t>Chapisco</t>
  </si>
  <si>
    <t>Lados</t>
  </si>
  <si>
    <t>Reboco</t>
  </si>
  <si>
    <t>Cerâmica</t>
  </si>
  <si>
    <t>Coberturas</t>
  </si>
  <si>
    <t>Cumeeira</t>
  </si>
  <si>
    <t>Rufo</t>
  </si>
  <si>
    <t>Calha</t>
  </si>
  <si>
    <t>Forros</t>
  </si>
  <si>
    <t>Pinturas</t>
  </si>
  <si>
    <t>Externo</t>
  </si>
  <si>
    <t>Madeira</t>
  </si>
  <si>
    <t>Grade e Gradil</t>
  </si>
  <si>
    <t>Pisos</t>
  </si>
  <si>
    <t>Contrapiso</t>
  </si>
  <si>
    <t>Piso Cerâmico</t>
  </si>
  <si>
    <t>Piso em concreto</t>
  </si>
  <si>
    <t>Acabamentos</t>
  </si>
  <si>
    <t>Soleiras</t>
  </si>
  <si>
    <t>Peitoril</t>
  </si>
  <si>
    <t>Granito</t>
  </si>
  <si>
    <t>Louças e Metais</t>
  </si>
  <si>
    <t>Vaso</t>
  </si>
  <si>
    <t>Lavatório</t>
  </si>
  <si>
    <t>Torneira</t>
  </si>
  <si>
    <t>Barra de apoio</t>
  </si>
  <si>
    <t>Complementos</t>
  </si>
  <si>
    <t>Limpeza</t>
  </si>
  <si>
    <t>Áreas</t>
  </si>
  <si>
    <t>Placa de Inauguração</t>
  </si>
  <si>
    <t>Demolição de piso cimentado</t>
  </si>
  <si>
    <t>Portas - Madeira</t>
  </si>
  <si>
    <t>Correr</t>
  </si>
  <si>
    <t>"vai e vem"</t>
  </si>
  <si>
    <t>Portas - Metálica</t>
  </si>
  <si>
    <t>Alum. Com vidro</t>
  </si>
  <si>
    <t>Alum.</t>
  </si>
  <si>
    <t>(Apicoamento 1 face)</t>
  </si>
  <si>
    <t>(Apicoamento 2 face)</t>
  </si>
  <si>
    <t>Compr</t>
  </si>
  <si>
    <t>Base</t>
  </si>
  <si>
    <t>Fibro cumento</t>
  </si>
  <si>
    <t>Telha Canal</t>
  </si>
  <si>
    <t>Madeiramento / Telhamento</t>
  </si>
  <si>
    <t>(telhado fibrocimento)</t>
  </si>
  <si>
    <t>Piso Alta resistência</t>
  </si>
  <si>
    <t>Pia em Granito</t>
  </si>
  <si>
    <t>Vidro recepção</t>
  </si>
  <si>
    <t xml:space="preserve">Degrau </t>
  </si>
  <si>
    <t>Aterro</t>
  </si>
  <si>
    <t>Degrau</t>
  </si>
  <si>
    <t>Pia (1,6x0,6</t>
  </si>
  <si>
    <t>Guarda corpo entrada</t>
  </si>
  <si>
    <t>Demolição piso cerâmico</t>
  </si>
  <si>
    <t>(parede demolida)</t>
  </si>
  <si>
    <t>(uma unidade entre o WC obs. E WC masculino)</t>
  </si>
  <si>
    <t>Emassamento</t>
  </si>
  <si>
    <t>Interno - Novas</t>
  </si>
  <si>
    <t>Portões</t>
  </si>
  <si>
    <t>Gradil</t>
  </si>
  <si>
    <t>Remoção Madeiramento / Telhamento</t>
  </si>
  <si>
    <t>fixa</t>
  </si>
  <si>
    <t>M</t>
  </si>
  <si>
    <t>Apicoamento</t>
  </si>
  <si>
    <t>Descontos emassamento</t>
  </si>
  <si>
    <t>Total emassamento</t>
  </si>
  <si>
    <t>Janelas (Aluminio) - Max-ar</t>
  </si>
  <si>
    <t xml:space="preserve">Janelas (Aluminio) </t>
  </si>
  <si>
    <t>Vidoros Janelas</t>
  </si>
  <si>
    <t xml:space="preserve">Total = </t>
  </si>
  <si>
    <t>Total pinturas</t>
  </si>
  <si>
    <t>Total selador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</si>
</sst>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/>
    <xf numFmtId="0" fontId="1" fillId="0" borderId="0" xfId="0" applyFont="1" applyFill="1"/>
    <xf numFmtId="2" fontId="3" fillId="0" borderId="0" xfId="0" applyNumberFormat="1" applyFont="1" applyFill="1"/>
    <xf numFmtId="0" fontId="4" fillId="2" borderId="0" xfId="0" applyFont="1" applyFill="1"/>
    <xf numFmtId="2" fontId="4" fillId="2" borderId="0" xfId="0" applyNumberFormat="1" applyFont="1" applyFill="1"/>
    <xf numFmtId="0" fontId="4" fillId="0" borderId="0" xfId="0" applyFont="1" applyFill="1"/>
    <xf numFmtId="0" fontId="2" fillId="0" borderId="0" xfId="0" applyFont="1" applyFill="1"/>
    <xf numFmtId="2" fontId="4" fillId="0" borderId="0" xfId="0" applyNumberFormat="1" applyFont="1" applyFill="1"/>
    <xf numFmtId="2" fontId="1" fillId="0" borderId="0" xfId="0" applyNumberFormat="1" applyFont="1" applyFill="1"/>
    <xf numFmtId="1" fontId="3" fillId="0" borderId="0" xfId="0" applyNumberFormat="1" applyFont="1" applyFill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B2BE3-DD87-427D-9919-9B9EB5DD898C}">
  <dimension ref="A1:M609"/>
  <sheetViews>
    <sheetView tabSelected="1" view="pageLayout" zoomScaleNormal="100" workbookViewId="0">
      <selection activeCell="G447" sqref="G447"/>
    </sheetView>
  </sheetViews>
  <sheetFormatPr defaultColWidth="9.140625" defaultRowHeight="15" x14ac:dyDescent="0.25"/>
  <cols>
    <col min="1" max="11" width="9.140625" style="2"/>
    <col min="12" max="15" width="9.140625" style="2" customWidth="1"/>
    <col min="16" max="16384" width="9.140625" style="2"/>
  </cols>
  <sheetData>
    <row r="1" spans="1:7" x14ac:dyDescent="0.25">
      <c r="A1" s="6" t="s">
        <v>6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 t="s">
        <v>7</v>
      </c>
      <c r="B3" s="1"/>
      <c r="C3" s="1"/>
      <c r="D3" s="1"/>
      <c r="E3" s="1"/>
      <c r="F3" s="1"/>
      <c r="G3" s="1"/>
    </row>
    <row r="4" spans="1:7" x14ac:dyDescent="0.25">
      <c r="A4" s="1">
        <v>1</v>
      </c>
      <c r="B4" s="1" t="s">
        <v>8</v>
      </c>
      <c r="C4" s="1"/>
      <c r="D4" s="1"/>
      <c r="E4" s="1"/>
      <c r="F4" s="1"/>
      <c r="G4" s="1"/>
    </row>
    <row r="5" spans="1:7" x14ac:dyDescent="0.25">
      <c r="A5" s="1"/>
      <c r="B5" s="1" t="s">
        <v>9</v>
      </c>
      <c r="C5" s="1"/>
      <c r="D5" s="1"/>
      <c r="E5" s="1"/>
      <c r="F5" s="1"/>
      <c r="G5" s="1"/>
    </row>
    <row r="6" spans="1:7" x14ac:dyDescent="0.25">
      <c r="A6" s="1"/>
      <c r="B6" s="1" t="s">
        <v>10</v>
      </c>
      <c r="C6" s="1" t="s">
        <v>2</v>
      </c>
      <c r="D6" s="1" t="s">
        <v>11</v>
      </c>
      <c r="E6" s="1" t="s">
        <v>12</v>
      </c>
      <c r="F6" s="1"/>
      <c r="G6" s="1"/>
    </row>
    <row r="7" spans="1:7" x14ac:dyDescent="0.25">
      <c r="A7" s="1"/>
      <c r="B7" s="1">
        <v>3</v>
      </c>
      <c r="C7" s="1">
        <v>2</v>
      </c>
      <c r="D7" s="1">
        <f>C7*B7</f>
        <v>6</v>
      </c>
      <c r="E7" s="1" t="s">
        <v>5</v>
      </c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 t="s">
        <v>13</v>
      </c>
      <c r="C9" s="1"/>
      <c r="D9" s="1"/>
      <c r="E9" s="1"/>
      <c r="F9" s="1"/>
      <c r="G9" s="1"/>
    </row>
    <row r="10" spans="1:7" x14ac:dyDescent="0.25">
      <c r="B10" s="1" t="s">
        <v>10</v>
      </c>
      <c r="C10" s="1" t="s">
        <v>14</v>
      </c>
      <c r="D10" s="1" t="s">
        <v>15</v>
      </c>
      <c r="E10" s="1" t="s">
        <v>16</v>
      </c>
      <c r="F10" s="1" t="s">
        <v>17</v>
      </c>
      <c r="G10" s="1" t="s">
        <v>12</v>
      </c>
    </row>
    <row r="11" spans="1:7" x14ac:dyDescent="0.25">
      <c r="B11" s="1">
        <v>2.25</v>
      </c>
      <c r="C11" s="1">
        <v>1.9</v>
      </c>
      <c r="D11" s="1">
        <v>0.15</v>
      </c>
      <c r="E11" s="1">
        <v>1</v>
      </c>
      <c r="F11" s="1">
        <f>ROUND(E11*D11*C11*B11,2)</f>
        <v>0.64</v>
      </c>
      <c r="G11" s="1" t="s">
        <v>18</v>
      </c>
    </row>
    <row r="12" spans="1:7" x14ac:dyDescent="0.25">
      <c r="B12" s="1">
        <v>1.65</v>
      </c>
      <c r="C12" s="1">
        <v>3</v>
      </c>
      <c r="D12" s="1">
        <v>0.15</v>
      </c>
      <c r="E12" s="1">
        <v>1</v>
      </c>
      <c r="F12" s="1">
        <f t="shared" ref="F12:F20" si="0">ROUND(E12*D12*C12*B12,2)</f>
        <v>0.74</v>
      </c>
      <c r="G12" s="1" t="s">
        <v>18</v>
      </c>
    </row>
    <row r="13" spans="1:7" x14ac:dyDescent="0.25">
      <c r="B13" s="1">
        <v>1.25</v>
      </c>
      <c r="C13" s="1">
        <v>3.28</v>
      </c>
      <c r="D13" s="1">
        <v>0.15</v>
      </c>
      <c r="E13" s="1">
        <v>1</v>
      </c>
      <c r="F13" s="1">
        <f t="shared" si="0"/>
        <v>0.62</v>
      </c>
      <c r="G13" s="1" t="s">
        <v>18</v>
      </c>
    </row>
    <row r="14" spans="1:7" x14ac:dyDescent="0.25">
      <c r="B14" s="1">
        <v>4.9000000000000004</v>
      </c>
      <c r="C14" s="1">
        <v>2.5</v>
      </c>
      <c r="D14" s="1">
        <v>0.15</v>
      </c>
      <c r="E14" s="1">
        <v>1</v>
      </c>
      <c r="F14" s="1">
        <f t="shared" si="0"/>
        <v>1.84</v>
      </c>
      <c r="G14" s="1" t="s">
        <v>18</v>
      </c>
    </row>
    <row r="15" spans="1:7" x14ac:dyDescent="0.25">
      <c r="B15" s="1">
        <v>1</v>
      </c>
      <c r="C15" s="1">
        <v>2.5</v>
      </c>
      <c r="D15" s="1">
        <v>0.15</v>
      </c>
      <c r="E15" s="1">
        <v>1</v>
      </c>
      <c r="F15" s="1">
        <f t="shared" si="0"/>
        <v>0.38</v>
      </c>
      <c r="G15" s="1" t="s">
        <v>18</v>
      </c>
    </row>
    <row r="16" spans="1:7" x14ac:dyDescent="0.25">
      <c r="B16" s="1">
        <v>0.35</v>
      </c>
      <c r="C16" s="1">
        <v>0.45</v>
      </c>
      <c r="D16" s="1">
        <v>0.15</v>
      </c>
      <c r="E16" s="1">
        <v>3</v>
      </c>
      <c r="F16" s="1">
        <f t="shared" si="0"/>
        <v>7.0000000000000007E-2</v>
      </c>
      <c r="G16" s="1" t="s">
        <v>18</v>
      </c>
    </row>
    <row r="17" spans="2:7" x14ac:dyDescent="0.25">
      <c r="B17" s="1">
        <v>0.35</v>
      </c>
      <c r="C17" s="1">
        <v>2.5</v>
      </c>
      <c r="D17" s="1">
        <v>0.15</v>
      </c>
      <c r="E17" s="1">
        <v>4</v>
      </c>
      <c r="F17" s="1">
        <f t="shared" si="0"/>
        <v>0.53</v>
      </c>
      <c r="G17" s="1" t="s">
        <v>18</v>
      </c>
    </row>
    <row r="18" spans="2:7" x14ac:dyDescent="0.25">
      <c r="B18" s="1">
        <v>2</v>
      </c>
      <c r="C18" s="1">
        <v>0.5</v>
      </c>
      <c r="D18" s="1">
        <v>0.15</v>
      </c>
      <c r="E18" s="1">
        <v>2</v>
      </c>
      <c r="F18" s="1">
        <f t="shared" si="0"/>
        <v>0.3</v>
      </c>
      <c r="G18" s="1" t="s">
        <v>18</v>
      </c>
    </row>
    <row r="19" spans="2:7" x14ac:dyDescent="0.25">
      <c r="B19" s="1">
        <v>1</v>
      </c>
      <c r="C19" s="1">
        <v>0.5</v>
      </c>
      <c r="D19" s="1">
        <v>0.15</v>
      </c>
      <c r="E19" s="1">
        <v>1</v>
      </c>
      <c r="F19" s="1">
        <f t="shared" si="0"/>
        <v>0.08</v>
      </c>
      <c r="G19" s="1" t="s">
        <v>18</v>
      </c>
    </row>
    <row r="20" spans="2:7" x14ac:dyDescent="0.25">
      <c r="B20" s="1">
        <v>1</v>
      </c>
      <c r="C20" s="1">
        <v>2.1</v>
      </c>
      <c r="D20" s="1">
        <v>0.15</v>
      </c>
      <c r="E20" s="1">
        <v>1</v>
      </c>
      <c r="F20" s="1">
        <f t="shared" si="0"/>
        <v>0.32</v>
      </c>
      <c r="G20" s="1" t="s">
        <v>18</v>
      </c>
    </row>
    <row r="21" spans="2:7" x14ac:dyDescent="0.25">
      <c r="B21" s="1"/>
      <c r="C21" s="1"/>
      <c r="D21" s="1"/>
      <c r="E21" s="6" t="s">
        <v>1</v>
      </c>
      <c r="F21" s="6">
        <f>SUM(F11:F20)</f>
        <v>5.5200000000000005</v>
      </c>
      <c r="G21" s="6" t="s">
        <v>18</v>
      </c>
    </row>
    <row r="23" spans="2:7" x14ac:dyDescent="0.25">
      <c r="B23" s="1" t="s">
        <v>81</v>
      </c>
      <c r="C23" s="1"/>
      <c r="D23" s="1"/>
      <c r="E23" s="1"/>
      <c r="F23" s="1"/>
    </row>
    <row r="24" spans="2:7" x14ac:dyDescent="0.25">
      <c r="B24" s="1" t="s">
        <v>10</v>
      </c>
      <c r="C24" s="1" t="s">
        <v>19</v>
      </c>
      <c r="D24" s="1" t="s">
        <v>15</v>
      </c>
      <c r="E24" s="1" t="s">
        <v>16</v>
      </c>
      <c r="F24" s="1" t="s">
        <v>11</v>
      </c>
      <c r="G24" s="1" t="s">
        <v>12</v>
      </c>
    </row>
    <row r="25" spans="2:7" x14ac:dyDescent="0.25">
      <c r="B25" s="1">
        <v>0.5</v>
      </c>
      <c r="C25" s="1">
        <v>7.04</v>
      </c>
      <c r="D25" s="1">
        <v>0.05</v>
      </c>
      <c r="E25" s="1">
        <v>1</v>
      </c>
      <c r="F25" s="1">
        <f>ROUND(B25*C25*D25*E25,2)</f>
        <v>0.18</v>
      </c>
      <c r="G25" s="1" t="s">
        <v>5</v>
      </c>
    </row>
    <row r="26" spans="2:7" x14ac:dyDescent="0.25">
      <c r="B26" s="1"/>
      <c r="C26" s="1"/>
      <c r="E26" s="6" t="s">
        <v>1</v>
      </c>
      <c r="F26" s="6">
        <f>SUM(F25:F25)</f>
        <v>0.18</v>
      </c>
      <c r="G26" s="1" t="s">
        <v>5</v>
      </c>
    </row>
    <row r="28" spans="2:7" x14ac:dyDescent="0.25">
      <c r="B28" s="1" t="s">
        <v>20</v>
      </c>
      <c r="C28" s="1"/>
      <c r="D28" s="1"/>
      <c r="E28" s="1"/>
      <c r="F28" s="1"/>
    </row>
    <row r="29" spans="2:7" x14ac:dyDescent="0.25">
      <c r="B29" s="1" t="s">
        <v>10</v>
      </c>
      <c r="C29" s="1" t="s">
        <v>19</v>
      </c>
      <c r="D29" s="1" t="s">
        <v>16</v>
      </c>
      <c r="E29" s="1" t="s">
        <v>11</v>
      </c>
      <c r="F29" s="1" t="s">
        <v>12</v>
      </c>
    </row>
    <row r="30" spans="2:7" x14ac:dyDescent="0.25">
      <c r="B30" s="1">
        <v>7.55</v>
      </c>
      <c r="C30" s="1">
        <v>7.04</v>
      </c>
      <c r="D30" s="1">
        <v>1</v>
      </c>
      <c r="E30" s="1">
        <f>ROUND(D30*C30*B30,2)</f>
        <v>53.15</v>
      </c>
      <c r="F30" s="1" t="s">
        <v>5</v>
      </c>
    </row>
    <row r="31" spans="2:7" x14ac:dyDescent="0.25">
      <c r="B31" s="1"/>
      <c r="C31" s="1"/>
      <c r="D31" s="6" t="s">
        <v>1</v>
      </c>
      <c r="E31" s="6">
        <f>SUM(E30:E30)</f>
        <v>53.15</v>
      </c>
      <c r="F31" s="1" t="s">
        <v>5</v>
      </c>
    </row>
    <row r="33" spans="2:7" x14ac:dyDescent="0.25">
      <c r="B33" s="1" t="s">
        <v>104</v>
      </c>
    </row>
    <row r="34" spans="2:7" x14ac:dyDescent="0.25">
      <c r="B34" s="1" t="s">
        <v>10</v>
      </c>
      <c r="C34" s="1" t="s">
        <v>19</v>
      </c>
      <c r="D34" s="1" t="s">
        <v>16</v>
      </c>
      <c r="E34" s="1" t="s">
        <v>11</v>
      </c>
      <c r="F34" s="1" t="s">
        <v>12</v>
      </c>
    </row>
    <row r="35" spans="2:7" x14ac:dyDescent="0.25">
      <c r="B35" s="1">
        <v>1.28</v>
      </c>
      <c r="C35" s="1">
        <v>1.25</v>
      </c>
      <c r="D35" s="1">
        <v>1</v>
      </c>
      <c r="E35" s="1">
        <f>ROUND(D35*C35*B35,2)</f>
        <v>1.6</v>
      </c>
      <c r="F35" s="1" t="s">
        <v>5</v>
      </c>
    </row>
    <row r="37" spans="2:7" x14ac:dyDescent="0.25">
      <c r="B37" s="1" t="s">
        <v>21</v>
      </c>
      <c r="C37" s="1"/>
      <c r="D37" s="1"/>
      <c r="E37" s="1"/>
      <c r="F37" s="1"/>
    </row>
    <row r="38" spans="2:7" x14ac:dyDescent="0.25">
      <c r="B38" s="1" t="s">
        <v>10</v>
      </c>
      <c r="C38" s="1" t="s">
        <v>14</v>
      </c>
      <c r="D38" s="1" t="s">
        <v>16</v>
      </c>
      <c r="E38" s="1" t="s">
        <v>11</v>
      </c>
      <c r="F38" s="1" t="s">
        <v>12</v>
      </c>
    </row>
    <row r="39" spans="2:7" x14ac:dyDescent="0.25">
      <c r="B39" s="1">
        <v>1</v>
      </c>
      <c r="C39" s="1">
        <v>0.5</v>
      </c>
      <c r="D39" s="1">
        <v>2</v>
      </c>
      <c r="E39" s="1">
        <f>ROUND(D39*C39*B39,2)</f>
        <v>1</v>
      </c>
      <c r="F39" s="1" t="s">
        <v>5</v>
      </c>
    </row>
    <row r="40" spans="2:7" x14ac:dyDescent="0.25">
      <c r="B40" s="1"/>
      <c r="C40" s="1"/>
      <c r="D40" s="6" t="s">
        <v>1</v>
      </c>
      <c r="E40" s="6">
        <f>SUM(E39:E39)</f>
        <v>1</v>
      </c>
      <c r="F40" s="1" t="s">
        <v>5</v>
      </c>
    </row>
    <row r="41" spans="2:7" x14ac:dyDescent="0.25">
      <c r="B41" s="1"/>
      <c r="C41" s="1"/>
      <c r="D41" s="6"/>
      <c r="E41" s="6"/>
      <c r="F41" s="1"/>
    </row>
    <row r="42" spans="2:7" x14ac:dyDescent="0.25">
      <c r="B42" s="1" t="s">
        <v>111</v>
      </c>
      <c r="C42" s="1"/>
      <c r="D42" s="1"/>
      <c r="E42" s="1"/>
      <c r="F42" s="1"/>
    </row>
    <row r="43" spans="2:7" x14ac:dyDescent="0.25">
      <c r="B43" s="1" t="s">
        <v>0</v>
      </c>
      <c r="C43" s="1" t="s">
        <v>91</v>
      </c>
      <c r="D43" s="1" t="s">
        <v>4</v>
      </c>
      <c r="E43" s="1" t="s">
        <v>11</v>
      </c>
      <c r="F43" s="1" t="s">
        <v>12</v>
      </c>
    </row>
    <row r="44" spans="2:7" x14ac:dyDescent="0.25">
      <c r="B44" s="1">
        <v>3.09</v>
      </c>
      <c r="C44" s="1">
        <v>3.27</v>
      </c>
      <c r="D44" s="1">
        <v>0.85</v>
      </c>
      <c r="E44" s="1">
        <f t="shared" ref="E44" si="1">ROUND((SQRT((D44*D44)+(C44*C44)))*B44,2)</f>
        <v>10.44</v>
      </c>
      <c r="F44" s="1" t="s">
        <v>5</v>
      </c>
      <c r="G44" s="1" t="s">
        <v>93</v>
      </c>
    </row>
    <row r="45" spans="2:7" x14ac:dyDescent="0.25">
      <c r="B45" s="1">
        <v>3.09</v>
      </c>
      <c r="C45" s="1">
        <v>3.27</v>
      </c>
      <c r="D45" s="1">
        <v>0.85</v>
      </c>
      <c r="E45" s="1">
        <f t="shared" ref="E45:E46" si="2">ROUND((SQRT((D45*D45)+(C45*C45)))*B45,2)</f>
        <v>10.44</v>
      </c>
      <c r="F45" s="1" t="s">
        <v>5</v>
      </c>
      <c r="G45" s="1" t="s">
        <v>93</v>
      </c>
    </row>
    <row r="46" spans="2:7" x14ac:dyDescent="0.25">
      <c r="B46" s="1">
        <v>3.09</v>
      </c>
      <c r="C46" s="1">
        <v>3.27</v>
      </c>
      <c r="D46" s="1">
        <v>0.85</v>
      </c>
      <c r="E46" s="1">
        <f t="shared" si="2"/>
        <v>10.44</v>
      </c>
      <c r="F46" s="1" t="s">
        <v>5</v>
      </c>
      <c r="G46" s="1" t="s">
        <v>93</v>
      </c>
    </row>
    <row r="47" spans="2:7" x14ac:dyDescent="0.25">
      <c r="D47" s="7"/>
      <c r="E47" s="6">
        <f>SUM(E44:E46)</f>
        <v>31.32</v>
      </c>
      <c r="F47" s="1" t="s">
        <v>5</v>
      </c>
    </row>
    <row r="48" spans="2:7" x14ac:dyDescent="0.25">
      <c r="D48" s="7"/>
      <c r="E48" s="7"/>
    </row>
    <row r="49" spans="1:7" x14ac:dyDescent="0.25">
      <c r="B49" s="1" t="s">
        <v>22</v>
      </c>
      <c r="C49" s="1"/>
      <c r="D49" s="1"/>
      <c r="E49" s="1"/>
      <c r="F49" s="1"/>
      <c r="G49" s="1"/>
    </row>
    <row r="50" spans="1:7" x14ac:dyDescent="0.25">
      <c r="B50" s="1" t="s">
        <v>10</v>
      </c>
      <c r="C50" s="1" t="s">
        <v>23</v>
      </c>
      <c r="D50" s="1" t="s">
        <v>2</v>
      </c>
      <c r="E50" s="1" t="s">
        <v>16</v>
      </c>
      <c r="F50" s="1" t="s">
        <v>17</v>
      </c>
      <c r="G50" s="1" t="s">
        <v>12</v>
      </c>
    </row>
    <row r="51" spans="1:7" x14ac:dyDescent="0.25">
      <c r="B51" s="1">
        <v>8.0500000000000007</v>
      </c>
      <c r="C51" s="1">
        <v>0.2</v>
      </c>
      <c r="D51" s="1">
        <v>7.04</v>
      </c>
      <c r="E51" s="1">
        <v>1</v>
      </c>
      <c r="F51" s="1">
        <f>ROUND(E51*D51*C51*B51,2)</f>
        <v>11.33</v>
      </c>
      <c r="G51" s="1" t="s">
        <v>18</v>
      </c>
    </row>
    <row r="52" spans="1:7" x14ac:dyDescent="0.25">
      <c r="B52" s="1">
        <v>5.05</v>
      </c>
      <c r="C52" s="1">
        <v>0.2</v>
      </c>
      <c r="D52" s="1">
        <v>15.88</v>
      </c>
      <c r="E52" s="1">
        <v>1</v>
      </c>
      <c r="F52" s="1">
        <f t="shared" ref="F52" si="3">ROUND(E52*D52*C52*B52,2)</f>
        <v>16.04</v>
      </c>
      <c r="G52" s="1" t="s">
        <v>18</v>
      </c>
    </row>
    <row r="53" spans="1:7" x14ac:dyDescent="0.25">
      <c r="B53" s="1"/>
      <c r="C53" s="1"/>
      <c r="D53" s="1"/>
      <c r="E53" s="6" t="s">
        <v>1</v>
      </c>
      <c r="F53" s="6">
        <f>SUM(F51:F52)</f>
        <v>27.369999999999997</v>
      </c>
      <c r="G53" s="6" t="s">
        <v>18</v>
      </c>
    </row>
    <row r="55" spans="1:7" x14ac:dyDescent="0.25">
      <c r="A55" s="1">
        <v>2</v>
      </c>
      <c r="B55" s="1" t="s">
        <v>24</v>
      </c>
      <c r="C55" s="1"/>
    </row>
    <row r="57" spans="1:7" x14ac:dyDescent="0.25">
      <c r="B57" s="1" t="s">
        <v>22</v>
      </c>
      <c r="C57" s="1"/>
      <c r="D57" s="1"/>
      <c r="E57" s="1"/>
      <c r="F57" s="1"/>
      <c r="G57" s="1"/>
    </row>
    <row r="58" spans="1:7" x14ac:dyDescent="0.25">
      <c r="B58" s="1" t="s">
        <v>10</v>
      </c>
      <c r="C58" s="1" t="s">
        <v>23</v>
      </c>
      <c r="D58" s="1" t="s">
        <v>15</v>
      </c>
      <c r="E58" s="1" t="s">
        <v>16</v>
      </c>
      <c r="F58" s="1" t="s">
        <v>17</v>
      </c>
      <c r="G58" s="1" t="s">
        <v>12</v>
      </c>
    </row>
    <row r="59" spans="1:7" x14ac:dyDescent="0.25">
      <c r="B59" s="1">
        <v>8.0500000000000007</v>
      </c>
      <c r="C59" s="1">
        <v>0.6</v>
      </c>
      <c r="D59" s="1">
        <v>0.3</v>
      </c>
      <c r="E59" s="1">
        <v>2</v>
      </c>
      <c r="F59" s="1">
        <f>ROUND(E59*D59*C59*B59,2)</f>
        <v>2.9</v>
      </c>
      <c r="G59" s="1" t="s">
        <v>18</v>
      </c>
    </row>
    <row r="60" spans="1:7" x14ac:dyDescent="0.25">
      <c r="B60" s="1">
        <v>6.89</v>
      </c>
      <c r="C60" s="1">
        <v>0.6</v>
      </c>
      <c r="D60" s="1">
        <v>0.3</v>
      </c>
      <c r="E60" s="1">
        <v>1</v>
      </c>
      <c r="F60" s="1">
        <f t="shared" ref="F60:F62" si="4">ROUND(E60*D60*C60*B60,2)</f>
        <v>1.24</v>
      </c>
      <c r="G60" s="1" t="s">
        <v>18</v>
      </c>
    </row>
    <row r="61" spans="1:7" x14ac:dyDescent="0.25">
      <c r="B61" s="1">
        <v>5.24</v>
      </c>
      <c r="C61" s="1">
        <v>0.6</v>
      </c>
      <c r="D61" s="1">
        <v>0.3</v>
      </c>
      <c r="E61" s="1">
        <v>2</v>
      </c>
      <c r="F61" s="1">
        <f t="shared" si="4"/>
        <v>1.89</v>
      </c>
      <c r="G61" s="1" t="s">
        <v>18</v>
      </c>
    </row>
    <row r="62" spans="1:7" x14ac:dyDescent="0.25">
      <c r="B62" s="1">
        <v>3.5</v>
      </c>
      <c r="C62" s="1">
        <v>0.6</v>
      </c>
      <c r="D62" s="1">
        <v>0.3</v>
      </c>
      <c r="E62" s="1">
        <v>1</v>
      </c>
      <c r="F62" s="1">
        <f t="shared" si="4"/>
        <v>0.63</v>
      </c>
      <c r="G62" s="1" t="s">
        <v>18</v>
      </c>
    </row>
    <row r="63" spans="1:7" x14ac:dyDescent="0.25">
      <c r="B63" s="1">
        <v>2.72</v>
      </c>
      <c r="C63" s="1">
        <v>0.6</v>
      </c>
      <c r="D63" s="1">
        <v>0.3</v>
      </c>
      <c r="E63" s="1">
        <v>1</v>
      </c>
      <c r="F63" s="1">
        <f t="shared" ref="F63:F70" si="5">ROUND(E63*D63*C63*B63,2)</f>
        <v>0.49</v>
      </c>
      <c r="G63" s="1" t="s">
        <v>18</v>
      </c>
    </row>
    <row r="64" spans="1:7" x14ac:dyDescent="0.25">
      <c r="B64" s="1">
        <v>1.25</v>
      </c>
      <c r="C64" s="1">
        <v>0.6</v>
      </c>
      <c r="D64" s="1">
        <v>0.3</v>
      </c>
      <c r="E64" s="1">
        <v>1</v>
      </c>
      <c r="F64" s="1">
        <f t="shared" si="5"/>
        <v>0.23</v>
      </c>
      <c r="G64" s="1" t="s">
        <v>18</v>
      </c>
    </row>
    <row r="65" spans="2:7" x14ac:dyDescent="0.25">
      <c r="B65" s="1">
        <v>3.4</v>
      </c>
      <c r="C65" s="1">
        <v>0.6</v>
      </c>
      <c r="D65" s="1">
        <v>0.3</v>
      </c>
      <c r="E65" s="1">
        <v>2</v>
      </c>
      <c r="F65" s="1">
        <f t="shared" si="5"/>
        <v>1.22</v>
      </c>
      <c r="G65" s="1" t="s">
        <v>18</v>
      </c>
    </row>
    <row r="66" spans="2:7" x14ac:dyDescent="0.25">
      <c r="B66" s="1">
        <v>2.78</v>
      </c>
      <c r="C66" s="1">
        <v>0.6</v>
      </c>
      <c r="D66" s="1">
        <v>0.3</v>
      </c>
      <c r="E66" s="1">
        <v>1</v>
      </c>
      <c r="F66" s="1">
        <f t="shared" si="5"/>
        <v>0.5</v>
      </c>
      <c r="G66" s="1" t="s">
        <v>18</v>
      </c>
    </row>
    <row r="67" spans="2:7" x14ac:dyDescent="0.25">
      <c r="B67" s="1">
        <v>1.8</v>
      </c>
      <c r="C67" s="1">
        <v>0.6</v>
      </c>
      <c r="D67" s="1">
        <v>0.3</v>
      </c>
      <c r="E67" s="1">
        <v>1</v>
      </c>
      <c r="F67" s="1">
        <f t="shared" si="5"/>
        <v>0.32</v>
      </c>
      <c r="G67" s="1" t="s">
        <v>18</v>
      </c>
    </row>
    <row r="68" spans="2:7" x14ac:dyDescent="0.25">
      <c r="B68" s="1">
        <v>2.15</v>
      </c>
      <c r="C68" s="1">
        <v>0.6</v>
      </c>
      <c r="D68" s="1">
        <v>0.3</v>
      </c>
      <c r="E68" s="1">
        <v>2</v>
      </c>
      <c r="F68" s="1">
        <f t="shared" si="5"/>
        <v>0.77</v>
      </c>
      <c r="G68" s="1" t="s">
        <v>18</v>
      </c>
    </row>
    <row r="69" spans="2:7" x14ac:dyDescent="0.25">
      <c r="B69" s="1">
        <v>1.95</v>
      </c>
      <c r="C69" s="1">
        <v>0.6</v>
      </c>
      <c r="D69" s="1">
        <v>0.3</v>
      </c>
      <c r="E69" s="1">
        <v>2</v>
      </c>
      <c r="F69" s="1">
        <f t="shared" si="5"/>
        <v>0.7</v>
      </c>
      <c r="G69" s="1" t="s">
        <v>18</v>
      </c>
    </row>
    <row r="70" spans="2:7" x14ac:dyDescent="0.25">
      <c r="B70" s="1">
        <v>0.25</v>
      </c>
      <c r="C70" s="1">
        <v>0.6</v>
      </c>
      <c r="D70" s="1">
        <v>0.3</v>
      </c>
      <c r="E70" s="1">
        <v>7</v>
      </c>
      <c r="F70" s="1">
        <f t="shared" si="5"/>
        <v>0.32</v>
      </c>
      <c r="G70" s="1" t="s">
        <v>18</v>
      </c>
    </row>
    <row r="71" spans="2:7" x14ac:dyDescent="0.25">
      <c r="B71" s="1"/>
      <c r="C71" s="1"/>
      <c r="D71" s="1"/>
      <c r="E71" s="6" t="s">
        <v>1</v>
      </c>
      <c r="F71" s="6">
        <f>SUM(F59:F70)</f>
        <v>11.209999999999999</v>
      </c>
      <c r="G71" s="6" t="s">
        <v>18</v>
      </c>
    </row>
    <row r="73" spans="2:7" x14ac:dyDescent="0.25">
      <c r="B73" s="1" t="s">
        <v>25</v>
      </c>
      <c r="C73" s="1"/>
      <c r="D73" s="1"/>
      <c r="E73" s="1"/>
      <c r="F73" s="1"/>
      <c r="G73" s="1"/>
    </row>
    <row r="74" spans="2:7" x14ac:dyDescent="0.25">
      <c r="B74" s="1" t="s">
        <v>26</v>
      </c>
      <c r="C74" s="1" t="s">
        <v>27</v>
      </c>
      <c r="D74" s="1" t="s">
        <v>14</v>
      </c>
      <c r="E74" s="1" t="s">
        <v>16</v>
      </c>
      <c r="F74" s="1" t="s">
        <v>17</v>
      </c>
      <c r="G74" s="1" t="s">
        <v>12</v>
      </c>
    </row>
    <row r="75" spans="2:7" x14ac:dyDescent="0.25">
      <c r="B75" s="1">
        <v>0.3</v>
      </c>
      <c r="C75" s="1">
        <v>0.4</v>
      </c>
      <c r="D75" s="1">
        <v>0.25</v>
      </c>
      <c r="E75" s="1">
        <v>24</v>
      </c>
      <c r="F75" s="1">
        <f>E75*D75*C75*B75</f>
        <v>0.72000000000000008</v>
      </c>
      <c r="G75" s="1" t="s">
        <v>18</v>
      </c>
    </row>
    <row r="76" spans="2:7" x14ac:dyDescent="0.25">
      <c r="B76" s="1"/>
      <c r="C76" s="1"/>
      <c r="D76" s="1"/>
      <c r="E76" s="6" t="s">
        <v>28</v>
      </c>
      <c r="F76" s="6">
        <f>SUM(F75)</f>
        <v>0.72000000000000008</v>
      </c>
      <c r="G76" s="6" t="s">
        <v>18</v>
      </c>
    </row>
    <row r="78" spans="2:7" x14ac:dyDescent="0.25">
      <c r="B78" s="1" t="s">
        <v>29</v>
      </c>
      <c r="C78" s="1"/>
      <c r="D78" s="1"/>
      <c r="E78" s="1"/>
    </row>
    <row r="79" spans="2:7" x14ac:dyDescent="0.25">
      <c r="B79" s="1" t="s">
        <v>10</v>
      </c>
      <c r="C79" s="1" t="s">
        <v>16</v>
      </c>
      <c r="D79" s="1" t="s">
        <v>1</v>
      </c>
      <c r="E79" s="1" t="s">
        <v>12</v>
      </c>
    </row>
    <row r="80" spans="2:7" x14ac:dyDescent="0.25">
      <c r="B80" s="1">
        <v>1.51</v>
      </c>
      <c r="C80" s="1">
        <v>1</v>
      </c>
      <c r="D80" s="1">
        <f>C80*B80</f>
        <v>1.51</v>
      </c>
      <c r="E80" s="1" t="s">
        <v>30</v>
      </c>
    </row>
    <row r="81" spans="2:5" x14ac:dyDescent="0.25">
      <c r="B81" s="1">
        <v>2.54</v>
      </c>
      <c r="C81" s="1">
        <v>1</v>
      </c>
      <c r="D81" s="1">
        <f t="shared" ref="D81:D91" si="6">C81*B81</f>
        <v>2.54</v>
      </c>
      <c r="E81" s="1" t="s">
        <v>30</v>
      </c>
    </row>
    <row r="82" spans="2:5" x14ac:dyDescent="0.25">
      <c r="B82" s="1">
        <v>2.98</v>
      </c>
      <c r="C82" s="1">
        <v>1</v>
      </c>
      <c r="D82" s="1">
        <f t="shared" si="6"/>
        <v>2.98</v>
      </c>
      <c r="E82" s="1" t="s">
        <v>30</v>
      </c>
    </row>
    <row r="83" spans="2:5" x14ac:dyDescent="0.25">
      <c r="B83" s="1">
        <v>1.21</v>
      </c>
      <c r="C83" s="1">
        <v>1</v>
      </c>
      <c r="D83" s="1">
        <f t="shared" si="6"/>
        <v>1.21</v>
      </c>
      <c r="E83" s="1" t="s">
        <v>30</v>
      </c>
    </row>
    <row r="84" spans="2:5" x14ac:dyDescent="0.25">
      <c r="B84" s="1">
        <v>2.1</v>
      </c>
      <c r="C84" s="1">
        <v>1</v>
      </c>
      <c r="D84" s="1">
        <f t="shared" si="6"/>
        <v>2.1</v>
      </c>
      <c r="E84" s="1" t="s">
        <v>30</v>
      </c>
    </row>
    <row r="85" spans="2:5" x14ac:dyDescent="0.25">
      <c r="B85" s="1">
        <v>1.4</v>
      </c>
      <c r="C85" s="1">
        <v>1</v>
      </c>
      <c r="D85" s="1">
        <f t="shared" si="6"/>
        <v>1.4</v>
      </c>
      <c r="E85" s="1" t="s">
        <v>30</v>
      </c>
    </row>
    <row r="86" spans="2:5" x14ac:dyDescent="0.25">
      <c r="B86" s="1">
        <v>1.2</v>
      </c>
      <c r="C86" s="1">
        <v>1</v>
      </c>
      <c r="D86" s="1">
        <f t="shared" si="6"/>
        <v>1.2</v>
      </c>
      <c r="E86" s="1" t="s">
        <v>30</v>
      </c>
    </row>
    <row r="87" spans="2:5" x14ac:dyDescent="0.25">
      <c r="B87" s="1">
        <v>1.88</v>
      </c>
      <c r="C87" s="1">
        <v>1</v>
      </c>
      <c r="D87" s="1">
        <f t="shared" si="6"/>
        <v>1.88</v>
      </c>
      <c r="E87" s="1" t="s">
        <v>30</v>
      </c>
    </row>
    <row r="88" spans="2:5" x14ac:dyDescent="0.25">
      <c r="B88" s="1">
        <v>1.9</v>
      </c>
      <c r="C88" s="1">
        <v>1</v>
      </c>
      <c r="D88" s="1">
        <f t="shared" si="6"/>
        <v>1.9</v>
      </c>
      <c r="E88" s="1" t="s">
        <v>30</v>
      </c>
    </row>
    <row r="89" spans="2:5" x14ac:dyDescent="0.25">
      <c r="B89" s="1">
        <v>1.83</v>
      </c>
      <c r="C89" s="1">
        <v>1</v>
      </c>
      <c r="D89" s="1">
        <f t="shared" si="6"/>
        <v>1.83</v>
      </c>
      <c r="E89" s="1" t="s">
        <v>30</v>
      </c>
    </row>
    <row r="90" spans="2:5" x14ac:dyDescent="0.25">
      <c r="B90" s="1">
        <v>2.38</v>
      </c>
      <c r="C90" s="1">
        <v>2</v>
      </c>
      <c r="D90" s="1">
        <f t="shared" si="6"/>
        <v>4.76</v>
      </c>
      <c r="E90" s="1" t="s">
        <v>30</v>
      </c>
    </row>
    <row r="91" spans="2:5" x14ac:dyDescent="0.25">
      <c r="B91" s="1">
        <v>2.5</v>
      </c>
      <c r="C91" s="1">
        <v>2</v>
      </c>
      <c r="D91" s="1">
        <f t="shared" si="6"/>
        <v>5</v>
      </c>
      <c r="E91" s="1" t="s">
        <v>30</v>
      </c>
    </row>
    <row r="92" spans="2:5" x14ac:dyDescent="0.25">
      <c r="B92" s="1">
        <v>2.61</v>
      </c>
      <c r="C92" s="1">
        <v>1</v>
      </c>
      <c r="D92" s="1">
        <f t="shared" ref="D92:D99" si="7">C92*B92</f>
        <v>2.61</v>
      </c>
      <c r="E92" s="1" t="s">
        <v>30</v>
      </c>
    </row>
    <row r="93" spans="2:5" x14ac:dyDescent="0.25">
      <c r="B93" s="1">
        <v>1.25</v>
      </c>
      <c r="C93" s="1">
        <v>1</v>
      </c>
      <c r="D93" s="1">
        <f t="shared" si="7"/>
        <v>1.25</v>
      </c>
      <c r="E93" s="1" t="s">
        <v>30</v>
      </c>
    </row>
    <row r="94" spans="2:5" x14ac:dyDescent="0.25">
      <c r="B94" s="1">
        <v>3.5</v>
      </c>
      <c r="C94" s="1">
        <v>1</v>
      </c>
      <c r="D94" s="1">
        <f t="shared" si="7"/>
        <v>3.5</v>
      </c>
      <c r="E94" s="1" t="s">
        <v>30</v>
      </c>
    </row>
    <row r="95" spans="2:5" x14ac:dyDescent="0.25">
      <c r="B95" s="1">
        <v>3.28</v>
      </c>
      <c r="C95" s="1">
        <v>2</v>
      </c>
      <c r="D95" s="1">
        <f t="shared" si="7"/>
        <v>6.56</v>
      </c>
      <c r="E95" s="1" t="s">
        <v>30</v>
      </c>
    </row>
    <row r="96" spans="2:5" x14ac:dyDescent="0.25">
      <c r="B96" s="1">
        <v>2.54</v>
      </c>
      <c r="C96" s="1">
        <v>2</v>
      </c>
      <c r="D96" s="1">
        <f t="shared" si="7"/>
        <v>5.08</v>
      </c>
      <c r="E96" s="1" t="s">
        <v>30</v>
      </c>
    </row>
    <row r="97" spans="2:7" x14ac:dyDescent="0.25">
      <c r="B97" s="1">
        <v>1.66</v>
      </c>
      <c r="C97" s="1">
        <v>1</v>
      </c>
      <c r="D97" s="1">
        <f t="shared" si="7"/>
        <v>1.66</v>
      </c>
      <c r="E97" s="1" t="s">
        <v>30</v>
      </c>
    </row>
    <row r="98" spans="2:7" x14ac:dyDescent="0.25">
      <c r="B98" s="1">
        <v>1.88</v>
      </c>
      <c r="C98" s="1">
        <v>2</v>
      </c>
      <c r="D98" s="1">
        <f t="shared" si="7"/>
        <v>3.76</v>
      </c>
      <c r="E98" s="1" t="s">
        <v>30</v>
      </c>
    </row>
    <row r="99" spans="2:7" x14ac:dyDescent="0.25">
      <c r="B99" s="1">
        <v>1.75</v>
      </c>
      <c r="C99" s="1">
        <v>1</v>
      </c>
      <c r="D99" s="1">
        <f t="shared" si="7"/>
        <v>1.75</v>
      </c>
      <c r="E99" s="1" t="s">
        <v>30</v>
      </c>
    </row>
    <row r="100" spans="2:7" x14ac:dyDescent="0.25">
      <c r="B100" s="1"/>
      <c r="C100" s="6" t="s">
        <v>28</v>
      </c>
      <c r="D100" s="6">
        <f>SUM(D80:D99)</f>
        <v>54.47999999999999</v>
      </c>
      <c r="E100" s="6" t="s">
        <v>30</v>
      </c>
    </row>
    <row r="102" spans="2:7" x14ac:dyDescent="0.25">
      <c r="B102" s="1" t="s">
        <v>31</v>
      </c>
      <c r="C102" s="1"/>
      <c r="D102" s="1"/>
      <c r="E102" s="1"/>
      <c r="F102" s="1"/>
      <c r="G102" s="1"/>
    </row>
    <row r="103" spans="2:7" x14ac:dyDescent="0.25">
      <c r="B103" s="1" t="s">
        <v>10</v>
      </c>
      <c r="C103" s="1" t="s">
        <v>23</v>
      </c>
      <c r="D103" s="1" t="s">
        <v>15</v>
      </c>
      <c r="E103" s="1" t="s">
        <v>16</v>
      </c>
      <c r="F103" s="1" t="s">
        <v>17</v>
      </c>
      <c r="G103" s="1" t="s">
        <v>12</v>
      </c>
    </row>
    <row r="104" spans="2:7" x14ac:dyDescent="0.25">
      <c r="B104" s="1">
        <v>1.51</v>
      </c>
      <c r="C104" s="1">
        <v>0.6</v>
      </c>
      <c r="D104" s="1">
        <v>0.3</v>
      </c>
      <c r="E104" s="1">
        <v>1</v>
      </c>
      <c r="F104" s="1">
        <f>ROUND(E104*D104*C104*B104,2)</f>
        <v>0.27</v>
      </c>
      <c r="G104" s="1" t="s">
        <v>18</v>
      </c>
    </row>
    <row r="105" spans="2:7" x14ac:dyDescent="0.25">
      <c r="B105" s="1">
        <v>2.54</v>
      </c>
      <c r="C105" s="1">
        <v>0.6</v>
      </c>
      <c r="D105" s="1">
        <v>0.3</v>
      </c>
      <c r="E105" s="1">
        <v>1</v>
      </c>
      <c r="F105" s="1">
        <f t="shared" ref="F105:F123" si="8">ROUND(E105*D105*C105*B105,2)</f>
        <v>0.46</v>
      </c>
      <c r="G105" s="1" t="s">
        <v>18</v>
      </c>
    </row>
    <row r="106" spans="2:7" x14ac:dyDescent="0.25">
      <c r="B106" s="1">
        <v>2.98</v>
      </c>
      <c r="C106" s="1">
        <v>0.6</v>
      </c>
      <c r="D106" s="1">
        <v>0.3</v>
      </c>
      <c r="E106" s="1">
        <v>1</v>
      </c>
      <c r="F106" s="1">
        <f t="shared" si="8"/>
        <v>0.54</v>
      </c>
      <c r="G106" s="1" t="s">
        <v>18</v>
      </c>
    </row>
    <row r="107" spans="2:7" x14ac:dyDescent="0.25">
      <c r="B107" s="1">
        <v>1.21</v>
      </c>
      <c r="C107" s="1">
        <v>0.6</v>
      </c>
      <c r="D107" s="1">
        <v>0.3</v>
      </c>
      <c r="E107" s="1">
        <v>1</v>
      </c>
      <c r="F107" s="1">
        <f t="shared" si="8"/>
        <v>0.22</v>
      </c>
      <c r="G107" s="1" t="s">
        <v>18</v>
      </c>
    </row>
    <row r="108" spans="2:7" x14ac:dyDescent="0.25">
      <c r="B108" s="1">
        <v>2.1</v>
      </c>
      <c r="C108" s="1">
        <v>0.6</v>
      </c>
      <c r="D108" s="1">
        <v>0.3</v>
      </c>
      <c r="E108" s="1">
        <v>1</v>
      </c>
      <c r="F108" s="1">
        <f t="shared" si="8"/>
        <v>0.38</v>
      </c>
      <c r="G108" s="1" t="s">
        <v>18</v>
      </c>
    </row>
    <row r="109" spans="2:7" x14ac:dyDescent="0.25">
      <c r="B109" s="1">
        <v>1.4</v>
      </c>
      <c r="C109" s="1">
        <v>0.6</v>
      </c>
      <c r="D109" s="1">
        <v>0.3</v>
      </c>
      <c r="E109" s="1">
        <v>1</v>
      </c>
      <c r="F109" s="1">
        <f t="shared" si="8"/>
        <v>0.25</v>
      </c>
      <c r="G109" s="1" t="s">
        <v>18</v>
      </c>
    </row>
    <row r="110" spans="2:7" x14ac:dyDescent="0.25">
      <c r="B110" s="1">
        <v>1.2</v>
      </c>
      <c r="C110" s="1">
        <v>0.6</v>
      </c>
      <c r="D110" s="1">
        <v>0.3</v>
      </c>
      <c r="E110" s="1">
        <v>1</v>
      </c>
      <c r="F110" s="1">
        <f t="shared" si="8"/>
        <v>0.22</v>
      </c>
      <c r="G110" s="1" t="s">
        <v>18</v>
      </c>
    </row>
    <row r="111" spans="2:7" x14ac:dyDescent="0.25">
      <c r="B111" s="1">
        <v>1.88</v>
      </c>
      <c r="C111" s="1">
        <v>0.6</v>
      </c>
      <c r="D111" s="1">
        <v>0.3</v>
      </c>
      <c r="E111" s="1">
        <v>1</v>
      </c>
      <c r="F111" s="1">
        <f t="shared" si="8"/>
        <v>0.34</v>
      </c>
      <c r="G111" s="1" t="s">
        <v>18</v>
      </c>
    </row>
    <row r="112" spans="2:7" x14ac:dyDescent="0.25">
      <c r="B112" s="1">
        <v>1.9</v>
      </c>
      <c r="C112" s="1">
        <v>0.6</v>
      </c>
      <c r="D112" s="1">
        <v>0.3</v>
      </c>
      <c r="E112" s="1">
        <v>1</v>
      </c>
      <c r="F112" s="1">
        <f t="shared" si="8"/>
        <v>0.34</v>
      </c>
      <c r="G112" s="1" t="s">
        <v>18</v>
      </c>
    </row>
    <row r="113" spans="2:7" x14ac:dyDescent="0.25">
      <c r="B113" s="1">
        <v>1.83</v>
      </c>
      <c r="C113" s="1">
        <v>0.6</v>
      </c>
      <c r="D113" s="1">
        <v>0.3</v>
      </c>
      <c r="E113" s="1">
        <v>2</v>
      </c>
      <c r="F113" s="1">
        <f t="shared" si="8"/>
        <v>0.66</v>
      </c>
      <c r="G113" s="1" t="s">
        <v>18</v>
      </c>
    </row>
    <row r="114" spans="2:7" x14ac:dyDescent="0.25">
      <c r="B114" s="1">
        <v>2.38</v>
      </c>
      <c r="C114" s="1">
        <v>0.6</v>
      </c>
      <c r="D114" s="1">
        <v>0.3</v>
      </c>
      <c r="E114" s="1">
        <v>2</v>
      </c>
      <c r="F114" s="1">
        <f t="shared" si="8"/>
        <v>0.86</v>
      </c>
      <c r="G114" s="1" t="s">
        <v>18</v>
      </c>
    </row>
    <row r="115" spans="2:7" x14ac:dyDescent="0.25">
      <c r="B115" s="1">
        <v>2.5</v>
      </c>
      <c r="C115" s="1">
        <v>0.6</v>
      </c>
      <c r="D115" s="1">
        <v>0.3</v>
      </c>
      <c r="E115" s="1">
        <v>2</v>
      </c>
      <c r="F115" s="1">
        <f t="shared" si="8"/>
        <v>0.9</v>
      </c>
      <c r="G115" s="1" t="s">
        <v>18</v>
      </c>
    </row>
    <row r="116" spans="2:7" x14ac:dyDescent="0.25">
      <c r="B116" s="1">
        <v>2.61</v>
      </c>
      <c r="C116" s="1">
        <v>0.6</v>
      </c>
      <c r="D116" s="1">
        <v>0.3</v>
      </c>
      <c r="E116" s="1">
        <v>1</v>
      </c>
      <c r="F116" s="1">
        <f t="shared" si="8"/>
        <v>0.47</v>
      </c>
      <c r="G116" s="1" t="s">
        <v>18</v>
      </c>
    </row>
    <row r="117" spans="2:7" x14ac:dyDescent="0.25">
      <c r="B117" s="1">
        <v>1.25</v>
      </c>
      <c r="C117" s="1">
        <v>0.6</v>
      </c>
      <c r="D117" s="1">
        <v>0.3</v>
      </c>
      <c r="E117" s="1">
        <v>1</v>
      </c>
      <c r="F117" s="1">
        <f t="shared" si="8"/>
        <v>0.23</v>
      </c>
      <c r="G117" s="1" t="s">
        <v>18</v>
      </c>
    </row>
    <row r="118" spans="2:7" x14ac:dyDescent="0.25">
      <c r="B118" s="1">
        <v>3.5</v>
      </c>
      <c r="C118" s="1">
        <v>0.6</v>
      </c>
      <c r="D118" s="1">
        <v>0.3</v>
      </c>
      <c r="E118" s="1">
        <v>1</v>
      </c>
      <c r="F118" s="1">
        <f t="shared" si="8"/>
        <v>0.63</v>
      </c>
      <c r="G118" s="1" t="s">
        <v>18</v>
      </c>
    </row>
    <row r="119" spans="2:7" x14ac:dyDescent="0.25">
      <c r="B119" s="1">
        <v>3.28</v>
      </c>
      <c r="C119" s="1">
        <v>0.6</v>
      </c>
      <c r="D119" s="1">
        <v>0.3</v>
      </c>
      <c r="E119" s="1">
        <v>2</v>
      </c>
      <c r="F119" s="1">
        <f t="shared" si="8"/>
        <v>1.18</v>
      </c>
      <c r="G119" s="1" t="s">
        <v>18</v>
      </c>
    </row>
    <row r="120" spans="2:7" x14ac:dyDescent="0.25">
      <c r="B120" s="1">
        <v>2.54</v>
      </c>
      <c r="C120" s="1">
        <v>0.6</v>
      </c>
      <c r="D120" s="1">
        <v>0.3</v>
      </c>
      <c r="E120" s="1">
        <v>2</v>
      </c>
      <c r="F120" s="1">
        <f t="shared" si="8"/>
        <v>0.91</v>
      </c>
      <c r="G120" s="1" t="s">
        <v>18</v>
      </c>
    </row>
    <row r="121" spans="2:7" x14ac:dyDescent="0.25">
      <c r="B121" s="1">
        <v>1.66</v>
      </c>
      <c r="C121" s="1">
        <v>0.6</v>
      </c>
      <c r="D121" s="1">
        <v>0.3</v>
      </c>
      <c r="E121" s="1">
        <v>1</v>
      </c>
      <c r="F121" s="1">
        <f t="shared" si="8"/>
        <v>0.3</v>
      </c>
      <c r="G121" s="1" t="s">
        <v>18</v>
      </c>
    </row>
    <row r="122" spans="2:7" x14ac:dyDescent="0.25">
      <c r="B122" s="1">
        <v>1.88</v>
      </c>
      <c r="C122" s="1">
        <v>0.6</v>
      </c>
      <c r="D122" s="1">
        <v>0.3</v>
      </c>
      <c r="E122" s="1">
        <v>2</v>
      </c>
      <c r="F122" s="1">
        <f t="shared" si="8"/>
        <v>0.68</v>
      </c>
      <c r="G122" s="1" t="s">
        <v>18</v>
      </c>
    </row>
    <row r="123" spans="2:7" x14ac:dyDescent="0.25">
      <c r="B123" s="1">
        <v>1.75</v>
      </c>
      <c r="C123" s="1">
        <v>0.6</v>
      </c>
      <c r="D123" s="1">
        <v>0.3</v>
      </c>
      <c r="E123" s="1">
        <v>1</v>
      </c>
      <c r="F123" s="1">
        <f t="shared" si="8"/>
        <v>0.32</v>
      </c>
      <c r="G123" s="1" t="s">
        <v>18</v>
      </c>
    </row>
    <row r="124" spans="2:7" x14ac:dyDescent="0.25">
      <c r="B124" s="1"/>
      <c r="C124" s="1"/>
      <c r="D124" s="1"/>
      <c r="E124" s="1"/>
      <c r="F124" s="1"/>
      <c r="G124" s="1"/>
    </row>
    <row r="125" spans="2:7" x14ac:dyDescent="0.25">
      <c r="B125" s="1" t="s">
        <v>32</v>
      </c>
      <c r="C125" s="1"/>
      <c r="D125" s="1"/>
      <c r="E125" s="1"/>
      <c r="F125" s="1">
        <f>F76</f>
        <v>0.72000000000000008</v>
      </c>
      <c r="G125" s="1"/>
    </row>
    <row r="126" spans="2:7" x14ac:dyDescent="0.25">
      <c r="B126" s="1"/>
      <c r="C126" s="1"/>
      <c r="D126" s="1"/>
      <c r="E126" s="1"/>
      <c r="F126" s="1"/>
      <c r="G126" s="1"/>
    </row>
    <row r="127" spans="2:7" x14ac:dyDescent="0.25">
      <c r="B127" s="1"/>
      <c r="C127" s="1"/>
      <c r="D127" s="1"/>
      <c r="E127" s="6" t="s">
        <v>1</v>
      </c>
      <c r="F127" s="6">
        <f>SUM(F104:F123)-F125</f>
        <v>9.44</v>
      </c>
      <c r="G127" s="6" t="s">
        <v>18</v>
      </c>
    </row>
    <row r="129" spans="1:7" x14ac:dyDescent="0.25">
      <c r="A129" s="1">
        <v>3</v>
      </c>
      <c r="B129" s="1" t="s">
        <v>33</v>
      </c>
      <c r="C129" s="1"/>
      <c r="D129" s="1"/>
      <c r="E129" s="1"/>
      <c r="F129" s="1"/>
      <c r="G129" s="1"/>
    </row>
    <row r="130" spans="1:7" x14ac:dyDescent="0.25">
      <c r="A130" s="1"/>
      <c r="B130" s="1" t="s">
        <v>34</v>
      </c>
      <c r="C130" s="1"/>
      <c r="D130" s="1"/>
      <c r="E130" s="1"/>
      <c r="F130" s="1"/>
      <c r="G130" s="1"/>
    </row>
    <row r="131" spans="1:7" x14ac:dyDescent="0.25">
      <c r="A131" s="1"/>
      <c r="B131" s="1" t="s">
        <v>26</v>
      </c>
      <c r="C131" s="1" t="s">
        <v>27</v>
      </c>
      <c r="D131" s="1" t="s">
        <v>14</v>
      </c>
      <c r="E131" s="1" t="s">
        <v>16</v>
      </c>
      <c r="F131" s="1" t="s">
        <v>17</v>
      </c>
      <c r="G131" s="1" t="s">
        <v>12</v>
      </c>
    </row>
    <row r="132" spans="1:7" x14ac:dyDescent="0.25">
      <c r="A132" s="1"/>
      <c r="B132" s="1">
        <v>0.12</v>
      </c>
      <c r="C132" s="1">
        <v>0.25</v>
      </c>
      <c r="D132" s="1">
        <v>4</v>
      </c>
      <c r="E132" s="1">
        <v>4</v>
      </c>
      <c r="F132" s="1">
        <f>ROUND(E132*D132*C132*B132,2)</f>
        <v>0.48</v>
      </c>
      <c r="G132" s="1" t="s">
        <v>18</v>
      </c>
    </row>
    <row r="133" spans="1:7" x14ac:dyDescent="0.25">
      <c r="A133" s="1"/>
      <c r="B133" s="1">
        <v>0.12</v>
      </c>
      <c r="C133" s="1">
        <v>0.25</v>
      </c>
      <c r="D133" s="1">
        <v>5</v>
      </c>
      <c r="E133" s="1">
        <v>13</v>
      </c>
      <c r="F133" s="1">
        <f>ROUND(E133*D133*C133*B133,2)</f>
        <v>1.95</v>
      </c>
      <c r="G133" s="1" t="s">
        <v>18</v>
      </c>
    </row>
    <row r="134" spans="1:7" x14ac:dyDescent="0.25">
      <c r="A134" s="1"/>
      <c r="B134" s="1">
        <v>0.12</v>
      </c>
      <c r="C134" s="1">
        <v>0.25</v>
      </c>
      <c r="D134" s="1">
        <v>6</v>
      </c>
      <c r="E134" s="1">
        <v>7</v>
      </c>
      <c r="F134" s="1">
        <f>ROUND(E134*D134*C134*B134,2)</f>
        <v>1.26</v>
      </c>
      <c r="G134" s="1" t="s">
        <v>18</v>
      </c>
    </row>
    <row r="135" spans="1:7" x14ac:dyDescent="0.25">
      <c r="A135" s="1"/>
      <c r="B135" s="1"/>
      <c r="C135" s="1"/>
      <c r="D135" s="1"/>
      <c r="E135" s="1" t="s">
        <v>28</v>
      </c>
      <c r="F135" s="1">
        <f>SUM(F132:F134)</f>
        <v>3.6899999999999995</v>
      </c>
      <c r="G135" s="1" t="s">
        <v>18</v>
      </c>
    </row>
    <row r="136" spans="1:7" x14ac:dyDescent="0.25">
      <c r="A136" s="1"/>
      <c r="B136" s="1"/>
      <c r="C136" s="1"/>
      <c r="D136" s="1"/>
      <c r="E136" s="1"/>
      <c r="F136" s="1"/>
      <c r="G136" s="1"/>
    </row>
    <row r="138" spans="1:7" x14ac:dyDescent="0.25">
      <c r="B138" s="1" t="s">
        <v>35</v>
      </c>
      <c r="C138" s="1"/>
      <c r="D138" s="1"/>
      <c r="E138" s="1"/>
      <c r="F138" s="1"/>
      <c r="G138" s="1"/>
    </row>
    <row r="139" spans="1:7" x14ac:dyDescent="0.25">
      <c r="B139" s="1" t="s">
        <v>10</v>
      </c>
      <c r="C139" s="1" t="s">
        <v>26</v>
      </c>
      <c r="D139" s="1" t="s">
        <v>27</v>
      </c>
      <c r="E139" s="1" t="s">
        <v>16</v>
      </c>
      <c r="F139" s="1" t="s">
        <v>1</v>
      </c>
      <c r="G139" s="1" t="s">
        <v>12</v>
      </c>
    </row>
    <row r="140" spans="1:7" x14ac:dyDescent="0.25">
      <c r="B140" s="1">
        <v>1.51</v>
      </c>
      <c r="C140" s="1">
        <v>0.12</v>
      </c>
      <c r="D140" s="1">
        <v>0.3</v>
      </c>
      <c r="E140" s="1">
        <v>1</v>
      </c>
      <c r="F140" s="1">
        <f>ROUND(D140*C140*B140*E140,2)</f>
        <v>0.05</v>
      </c>
      <c r="G140" s="1" t="s">
        <v>18</v>
      </c>
    </row>
    <row r="141" spans="1:7" x14ac:dyDescent="0.25">
      <c r="B141" s="1">
        <v>2.54</v>
      </c>
      <c r="C141" s="1">
        <v>0.12</v>
      </c>
      <c r="D141" s="1">
        <v>0.3</v>
      </c>
      <c r="E141" s="1">
        <v>1</v>
      </c>
      <c r="F141" s="1">
        <f t="shared" ref="F141:F146" si="9">ROUND(D141*C141*B141*E141,2)</f>
        <v>0.09</v>
      </c>
      <c r="G141" s="1" t="s">
        <v>18</v>
      </c>
    </row>
    <row r="142" spans="1:7" x14ac:dyDescent="0.25">
      <c r="B142" s="1">
        <v>2.98</v>
      </c>
      <c r="C142" s="1">
        <v>0.12</v>
      </c>
      <c r="D142" s="1">
        <v>0.3</v>
      </c>
      <c r="E142" s="1">
        <v>1</v>
      </c>
      <c r="F142" s="1">
        <f t="shared" si="9"/>
        <v>0.11</v>
      </c>
      <c r="G142" s="1" t="s">
        <v>18</v>
      </c>
    </row>
    <row r="143" spans="1:7" x14ac:dyDescent="0.25">
      <c r="B143" s="1">
        <v>1.21</v>
      </c>
      <c r="C143" s="1">
        <v>0.12</v>
      </c>
      <c r="D143" s="1">
        <v>0.3</v>
      </c>
      <c r="E143" s="1">
        <v>1</v>
      </c>
      <c r="F143" s="1">
        <f t="shared" si="9"/>
        <v>0.04</v>
      </c>
      <c r="G143" s="1" t="s">
        <v>18</v>
      </c>
    </row>
    <row r="144" spans="1:7" x14ac:dyDescent="0.25">
      <c r="B144" s="1">
        <v>2.1</v>
      </c>
      <c r="C144" s="1">
        <v>0.12</v>
      </c>
      <c r="D144" s="1">
        <v>0.3</v>
      </c>
      <c r="E144" s="1">
        <v>1</v>
      </c>
      <c r="F144" s="1">
        <f t="shared" si="9"/>
        <v>0.08</v>
      </c>
      <c r="G144" s="1" t="s">
        <v>18</v>
      </c>
    </row>
    <row r="145" spans="2:7" x14ac:dyDescent="0.25">
      <c r="B145" s="1">
        <v>1.4</v>
      </c>
      <c r="C145" s="1">
        <v>0.12</v>
      </c>
      <c r="D145" s="1">
        <v>0.3</v>
      </c>
      <c r="E145" s="1">
        <v>1</v>
      </c>
      <c r="F145" s="1">
        <f t="shared" si="9"/>
        <v>0.05</v>
      </c>
      <c r="G145" s="1" t="s">
        <v>18</v>
      </c>
    </row>
    <row r="146" spans="2:7" x14ac:dyDescent="0.25">
      <c r="B146" s="1">
        <v>1.2</v>
      </c>
      <c r="C146" s="1">
        <v>0.12</v>
      </c>
      <c r="D146" s="1">
        <v>0.3</v>
      </c>
      <c r="E146" s="1">
        <v>1</v>
      </c>
      <c r="F146" s="1">
        <f t="shared" si="9"/>
        <v>0.04</v>
      </c>
      <c r="G146" s="1" t="s">
        <v>18</v>
      </c>
    </row>
    <row r="147" spans="2:7" x14ac:dyDescent="0.25">
      <c r="B147" s="1">
        <v>1.88</v>
      </c>
      <c r="C147" s="1">
        <v>0.12</v>
      </c>
      <c r="D147" s="1">
        <v>0.3</v>
      </c>
      <c r="E147" s="1">
        <v>1</v>
      </c>
      <c r="F147" s="1">
        <f t="shared" ref="F147:F165" si="10">ROUND(D147*C147*B147*E147,2)</f>
        <v>7.0000000000000007E-2</v>
      </c>
      <c r="G147" s="1" t="s">
        <v>18</v>
      </c>
    </row>
    <row r="148" spans="2:7" x14ac:dyDescent="0.25">
      <c r="B148" s="1">
        <v>1.9</v>
      </c>
      <c r="C148" s="1">
        <v>0.12</v>
      </c>
      <c r="D148" s="1">
        <v>0.3</v>
      </c>
      <c r="E148" s="1">
        <v>1</v>
      </c>
      <c r="F148" s="1">
        <f t="shared" si="10"/>
        <v>7.0000000000000007E-2</v>
      </c>
      <c r="G148" s="1" t="s">
        <v>18</v>
      </c>
    </row>
    <row r="149" spans="2:7" x14ac:dyDescent="0.25">
      <c r="B149" s="1">
        <v>1.83</v>
      </c>
      <c r="C149" s="1">
        <v>0.12</v>
      </c>
      <c r="D149" s="1">
        <v>0.3</v>
      </c>
      <c r="E149" s="1">
        <v>1</v>
      </c>
      <c r="F149" s="1">
        <f t="shared" si="10"/>
        <v>7.0000000000000007E-2</v>
      </c>
      <c r="G149" s="1" t="s">
        <v>18</v>
      </c>
    </row>
    <row r="150" spans="2:7" x14ac:dyDescent="0.25">
      <c r="B150" s="1">
        <v>2.38</v>
      </c>
      <c r="C150" s="1">
        <v>0.12</v>
      </c>
      <c r="D150" s="1">
        <v>0.3</v>
      </c>
      <c r="E150" s="1">
        <v>2</v>
      </c>
      <c r="F150" s="1">
        <f t="shared" si="10"/>
        <v>0.17</v>
      </c>
      <c r="G150" s="1" t="s">
        <v>18</v>
      </c>
    </row>
    <row r="151" spans="2:7" x14ac:dyDescent="0.25">
      <c r="B151" s="1">
        <v>2.5</v>
      </c>
      <c r="C151" s="1">
        <v>0.12</v>
      </c>
      <c r="D151" s="1">
        <v>0.3</v>
      </c>
      <c r="E151" s="1">
        <v>2</v>
      </c>
      <c r="F151" s="1">
        <f t="shared" si="10"/>
        <v>0.18</v>
      </c>
      <c r="G151" s="1" t="s">
        <v>18</v>
      </c>
    </row>
    <row r="152" spans="2:7" x14ac:dyDescent="0.25">
      <c r="B152" s="1">
        <v>2.61</v>
      </c>
      <c r="C152" s="1">
        <v>0.12</v>
      </c>
      <c r="D152" s="1">
        <v>0.3</v>
      </c>
      <c r="E152" s="1">
        <v>1</v>
      </c>
      <c r="F152" s="1">
        <f t="shared" si="10"/>
        <v>0.09</v>
      </c>
      <c r="G152" s="1" t="s">
        <v>18</v>
      </c>
    </row>
    <row r="153" spans="2:7" x14ac:dyDescent="0.25">
      <c r="B153" s="1">
        <v>1.25</v>
      </c>
      <c r="C153" s="1">
        <v>0.12</v>
      </c>
      <c r="D153" s="1">
        <v>0.3</v>
      </c>
      <c r="E153" s="1">
        <v>1</v>
      </c>
      <c r="F153" s="1">
        <f t="shared" si="10"/>
        <v>0.05</v>
      </c>
      <c r="G153" s="1" t="s">
        <v>18</v>
      </c>
    </row>
    <row r="154" spans="2:7" x14ac:dyDescent="0.25">
      <c r="B154" s="1">
        <v>3.5</v>
      </c>
      <c r="C154" s="1">
        <v>0.12</v>
      </c>
      <c r="D154" s="1">
        <v>0.3</v>
      </c>
      <c r="E154" s="1">
        <v>1</v>
      </c>
      <c r="F154" s="1">
        <f t="shared" si="10"/>
        <v>0.13</v>
      </c>
      <c r="G154" s="1" t="s">
        <v>18</v>
      </c>
    </row>
    <row r="155" spans="2:7" x14ac:dyDescent="0.25">
      <c r="B155" s="1">
        <v>3.28</v>
      </c>
      <c r="C155" s="1">
        <v>0.12</v>
      </c>
      <c r="D155" s="1">
        <v>0.3</v>
      </c>
      <c r="E155" s="1">
        <v>2</v>
      </c>
      <c r="F155" s="1">
        <f t="shared" si="10"/>
        <v>0.24</v>
      </c>
      <c r="G155" s="1" t="s">
        <v>18</v>
      </c>
    </row>
    <row r="156" spans="2:7" x14ac:dyDescent="0.25">
      <c r="B156" s="1">
        <v>2.54</v>
      </c>
      <c r="C156" s="1">
        <v>0.12</v>
      </c>
      <c r="D156" s="1">
        <v>0.3</v>
      </c>
      <c r="E156" s="1">
        <v>2</v>
      </c>
      <c r="F156" s="1">
        <f t="shared" si="10"/>
        <v>0.18</v>
      </c>
      <c r="G156" s="1" t="s">
        <v>18</v>
      </c>
    </row>
    <row r="157" spans="2:7" x14ac:dyDescent="0.25">
      <c r="B157" s="1">
        <v>1.66</v>
      </c>
      <c r="C157" s="1">
        <v>0.12</v>
      </c>
      <c r="D157" s="1">
        <v>0.3</v>
      </c>
      <c r="E157" s="1">
        <v>1</v>
      </c>
      <c r="F157" s="1">
        <f t="shared" si="10"/>
        <v>0.06</v>
      </c>
      <c r="G157" s="1" t="s">
        <v>18</v>
      </c>
    </row>
    <row r="158" spans="2:7" x14ac:dyDescent="0.25">
      <c r="B158" s="1">
        <v>1.88</v>
      </c>
      <c r="C158" s="1">
        <v>0.12</v>
      </c>
      <c r="D158" s="1">
        <v>0.3</v>
      </c>
      <c r="E158" s="1">
        <v>2</v>
      </c>
      <c r="F158" s="1">
        <f t="shared" si="10"/>
        <v>0.14000000000000001</v>
      </c>
      <c r="G158" s="1" t="s">
        <v>18</v>
      </c>
    </row>
    <row r="159" spans="2:7" x14ac:dyDescent="0.25">
      <c r="B159" s="1">
        <v>1.75</v>
      </c>
      <c r="C159" s="1">
        <v>0.12</v>
      </c>
      <c r="D159" s="1">
        <v>0.3</v>
      </c>
      <c r="E159" s="1">
        <v>1</v>
      </c>
      <c r="F159" s="1">
        <f t="shared" si="10"/>
        <v>0.06</v>
      </c>
      <c r="G159" s="1" t="s">
        <v>18</v>
      </c>
    </row>
    <row r="160" spans="2:7" x14ac:dyDescent="0.25">
      <c r="B160" s="1">
        <v>2.56</v>
      </c>
      <c r="C160" s="1">
        <v>0.12</v>
      </c>
      <c r="D160" s="1">
        <v>0.3</v>
      </c>
      <c r="E160" s="1">
        <v>1</v>
      </c>
      <c r="F160" s="1">
        <f t="shared" si="10"/>
        <v>0.09</v>
      </c>
      <c r="G160" s="1" t="s">
        <v>18</v>
      </c>
    </row>
    <row r="161" spans="2:7" x14ac:dyDescent="0.25">
      <c r="B161" s="1">
        <v>2.4700000000000002</v>
      </c>
      <c r="C161" s="1">
        <v>0.12</v>
      </c>
      <c r="D161" s="1">
        <v>0.3</v>
      </c>
      <c r="E161" s="1">
        <v>1</v>
      </c>
      <c r="F161" s="1">
        <f t="shared" si="10"/>
        <v>0.09</v>
      </c>
      <c r="G161" s="1" t="s">
        <v>18</v>
      </c>
    </row>
    <row r="162" spans="2:7" x14ac:dyDescent="0.25">
      <c r="B162" s="1">
        <v>2.69</v>
      </c>
      <c r="C162" s="1">
        <v>0.12</v>
      </c>
      <c r="D162" s="1">
        <v>0.3</v>
      </c>
      <c r="E162" s="1">
        <v>1</v>
      </c>
      <c r="F162" s="1">
        <f t="shared" si="10"/>
        <v>0.1</v>
      </c>
      <c r="G162" s="1" t="s">
        <v>18</v>
      </c>
    </row>
    <row r="163" spans="2:7" x14ac:dyDescent="0.25">
      <c r="B163" s="1">
        <v>3.87</v>
      </c>
      <c r="C163" s="1">
        <v>0.12</v>
      </c>
      <c r="D163" s="1">
        <v>0.3</v>
      </c>
      <c r="E163" s="1">
        <v>1</v>
      </c>
      <c r="F163" s="1">
        <f t="shared" si="10"/>
        <v>0.14000000000000001</v>
      </c>
      <c r="G163" s="1" t="s">
        <v>18</v>
      </c>
    </row>
    <row r="164" spans="2:7" x14ac:dyDescent="0.25">
      <c r="B164" s="1">
        <v>2.97</v>
      </c>
      <c r="C164" s="1">
        <v>0.12</v>
      </c>
      <c r="D164" s="1">
        <v>0.3</v>
      </c>
      <c r="E164" s="1">
        <v>1</v>
      </c>
      <c r="F164" s="1">
        <f t="shared" si="10"/>
        <v>0.11</v>
      </c>
      <c r="G164" s="1" t="s">
        <v>18</v>
      </c>
    </row>
    <row r="165" spans="2:7" x14ac:dyDescent="0.25">
      <c r="B165" s="1">
        <v>1.25</v>
      </c>
      <c r="C165" s="1">
        <v>0.12</v>
      </c>
      <c r="D165" s="1">
        <v>0.3</v>
      </c>
      <c r="E165" s="1">
        <v>1</v>
      </c>
      <c r="F165" s="1">
        <f t="shared" si="10"/>
        <v>0.05</v>
      </c>
      <c r="G165" s="1" t="s">
        <v>18</v>
      </c>
    </row>
    <row r="166" spans="2:7" x14ac:dyDescent="0.25">
      <c r="B166" s="1"/>
      <c r="C166" s="1"/>
      <c r="D166" s="1"/>
      <c r="E166" s="1"/>
      <c r="F166" s="1"/>
      <c r="G166" s="1"/>
    </row>
    <row r="167" spans="2:7" x14ac:dyDescent="0.25">
      <c r="B167" s="1"/>
      <c r="C167" s="1"/>
      <c r="D167" s="1"/>
      <c r="E167" s="1" t="s">
        <v>28</v>
      </c>
      <c r="F167" s="1">
        <f>SUM(F140:F165)</f>
        <v>2.5500000000000003</v>
      </c>
      <c r="G167" s="1" t="s">
        <v>18</v>
      </c>
    </row>
    <row r="168" spans="2:7" x14ac:dyDescent="0.25">
      <c r="B168" s="1"/>
      <c r="C168" s="6"/>
      <c r="D168" s="6"/>
      <c r="E168" s="6"/>
      <c r="F168" s="1"/>
      <c r="G168" s="1"/>
    </row>
    <row r="169" spans="2:7" x14ac:dyDescent="0.25">
      <c r="B169" s="1"/>
      <c r="C169" s="6"/>
      <c r="D169" s="6"/>
      <c r="E169" s="6" t="s">
        <v>28</v>
      </c>
      <c r="F169" s="6">
        <f>F167+F135</f>
        <v>6.24</v>
      </c>
      <c r="G169" s="6" t="s">
        <v>18</v>
      </c>
    </row>
    <row r="170" spans="2:7" x14ac:dyDescent="0.25">
      <c r="C170" s="7"/>
      <c r="D170" s="7"/>
      <c r="E170" s="7"/>
    </row>
    <row r="171" spans="2:7" x14ac:dyDescent="0.25">
      <c r="B171" s="1" t="s">
        <v>36</v>
      </c>
      <c r="C171" s="1"/>
      <c r="D171" s="1"/>
      <c r="E171" s="1"/>
      <c r="F171" s="1"/>
    </row>
    <row r="172" spans="2:7" x14ac:dyDescent="0.25">
      <c r="B172" s="1" t="s">
        <v>10</v>
      </c>
      <c r="C172" s="1" t="s">
        <v>37</v>
      </c>
      <c r="D172" s="1" t="s">
        <v>16</v>
      </c>
      <c r="E172" s="1" t="s">
        <v>1</v>
      </c>
      <c r="F172" s="1" t="s">
        <v>38</v>
      </c>
    </row>
    <row r="173" spans="2:7" x14ac:dyDescent="0.25">
      <c r="B173" s="1">
        <v>0.8</v>
      </c>
      <c r="C173" s="1">
        <v>0.4</v>
      </c>
      <c r="D173" s="1">
        <v>3</v>
      </c>
      <c r="E173" s="1">
        <f>(B173+C173)*D173</f>
        <v>3.6000000000000005</v>
      </c>
      <c r="F173" s="1" t="s">
        <v>30</v>
      </c>
    </row>
    <row r="174" spans="2:7" x14ac:dyDescent="0.25">
      <c r="B174" s="1">
        <v>0.9</v>
      </c>
      <c r="C174" s="1">
        <v>0.4</v>
      </c>
      <c r="D174" s="1">
        <v>5</v>
      </c>
      <c r="E174" s="1">
        <f t="shared" ref="E174:E181" si="11">(B174+C174)*D174</f>
        <v>6.5</v>
      </c>
      <c r="F174" s="1" t="s">
        <v>30</v>
      </c>
    </row>
    <row r="175" spans="2:7" x14ac:dyDescent="0.25">
      <c r="B175" s="1">
        <v>1</v>
      </c>
      <c r="C175" s="1">
        <v>0.4</v>
      </c>
      <c r="D175" s="1">
        <v>1</v>
      </c>
      <c r="E175" s="1">
        <f t="shared" ref="E175" si="12">(B175+C175)*D175</f>
        <v>1.4</v>
      </c>
      <c r="F175" s="1" t="s">
        <v>30</v>
      </c>
    </row>
    <row r="176" spans="2:7" x14ac:dyDescent="0.25">
      <c r="B176" s="1">
        <v>1</v>
      </c>
      <c r="C176" s="1">
        <v>0.4</v>
      </c>
      <c r="D176" s="1">
        <v>6</v>
      </c>
      <c r="E176" s="1">
        <f t="shared" si="11"/>
        <v>8.3999999999999986</v>
      </c>
      <c r="F176" s="1" t="s">
        <v>30</v>
      </c>
    </row>
    <row r="177" spans="1:6" x14ac:dyDescent="0.25">
      <c r="B177" s="1">
        <v>2</v>
      </c>
      <c r="C177" s="1">
        <v>0.4</v>
      </c>
      <c r="D177" s="1">
        <v>12</v>
      </c>
      <c r="E177" s="1">
        <f t="shared" si="11"/>
        <v>28.799999999999997</v>
      </c>
      <c r="F177" s="1" t="s">
        <v>30</v>
      </c>
    </row>
    <row r="178" spans="1:6" x14ac:dyDescent="0.25">
      <c r="B178" s="1">
        <v>3.8</v>
      </c>
      <c r="C178" s="1">
        <v>0.4</v>
      </c>
      <c r="D178" s="1">
        <v>2</v>
      </c>
      <c r="E178" s="1">
        <f t="shared" si="11"/>
        <v>8.4</v>
      </c>
      <c r="F178" s="1" t="s">
        <v>30</v>
      </c>
    </row>
    <row r="179" spans="1:6" x14ac:dyDescent="0.25">
      <c r="B179" s="1">
        <v>1.25</v>
      </c>
      <c r="C179" s="1">
        <v>0.4</v>
      </c>
      <c r="D179" s="1">
        <v>2</v>
      </c>
      <c r="E179" s="1">
        <f t="shared" si="11"/>
        <v>3.3</v>
      </c>
      <c r="F179" s="1" t="s">
        <v>30</v>
      </c>
    </row>
    <row r="180" spans="1:6" x14ac:dyDescent="0.25">
      <c r="B180" s="1">
        <v>2</v>
      </c>
      <c r="C180" s="1">
        <v>0.4</v>
      </c>
      <c r="D180" s="1">
        <v>2</v>
      </c>
      <c r="E180" s="1">
        <f t="shared" si="11"/>
        <v>4.8</v>
      </c>
      <c r="F180" s="1" t="s">
        <v>30</v>
      </c>
    </row>
    <row r="181" spans="1:6" x14ac:dyDescent="0.25">
      <c r="B181" s="1">
        <v>1.5</v>
      </c>
      <c r="C181" s="1">
        <v>0.4</v>
      </c>
      <c r="D181" s="1">
        <v>1</v>
      </c>
      <c r="E181" s="1">
        <f t="shared" si="11"/>
        <v>1.9</v>
      </c>
      <c r="F181" s="1" t="s">
        <v>30</v>
      </c>
    </row>
    <row r="182" spans="1:6" x14ac:dyDescent="0.25">
      <c r="B182" s="1"/>
      <c r="C182" s="1"/>
      <c r="D182" s="6" t="s">
        <v>28</v>
      </c>
      <c r="E182" s="6">
        <f>SUM(E173:E181)</f>
        <v>67.099999999999994</v>
      </c>
      <c r="F182" s="6" t="s">
        <v>30</v>
      </c>
    </row>
    <row r="184" spans="1:6" x14ac:dyDescent="0.25">
      <c r="A184" s="1">
        <v>4</v>
      </c>
      <c r="B184" s="1" t="s">
        <v>39</v>
      </c>
      <c r="C184" s="1"/>
      <c r="D184" s="1"/>
      <c r="E184" s="1"/>
      <c r="F184" s="1"/>
    </row>
    <row r="185" spans="1:6" x14ac:dyDescent="0.25">
      <c r="A185" s="1"/>
      <c r="B185" s="1" t="s">
        <v>40</v>
      </c>
      <c r="C185" s="1"/>
      <c r="D185" s="1"/>
      <c r="E185" s="1"/>
      <c r="F185" s="1"/>
    </row>
    <row r="186" spans="1:6" x14ac:dyDescent="0.25">
      <c r="A186" s="1"/>
      <c r="B186" s="1" t="s">
        <v>10</v>
      </c>
      <c r="C186" s="1" t="s">
        <v>14</v>
      </c>
      <c r="D186" s="1" t="s">
        <v>3</v>
      </c>
      <c r="E186" s="1" t="s">
        <v>11</v>
      </c>
      <c r="F186" s="1" t="s">
        <v>12</v>
      </c>
    </row>
    <row r="187" spans="1:6" x14ac:dyDescent="0.25">
      <c r="A187" s="1"/>
      <c r="B187" s="1">
        <v>8.0500000000000007</v>
      </c>
      <c r="C187" s="3">
        <v>3.58</v>
      </c>
      <c r="D187" s="1">
        <v>2</v>
      </c>
      <c r="E187" s="1">
        <f>ROUND(B187*C187*D187,2)</f>
        <v>57.64</v>
      </c>
      <c r="F187" s="1" t="s">
        <v>5</v>
      </c>
    </row>
    <row r="188" spans="1:6" x14ac:dyDescent="0.25">
      <c r="A188" s="1"/>
      <c r="B188" s="1">
        <v>6.89</v>
      </c>
      <c r="C188" s="3">
        <v>3.58</v>
      </c>
      <c r="D188" s="1">
        <v>1</v>
      </c>
      <c r="E188" s="1">
        <f t="shared" ref="E188:E207" si="13">ROUND(B188*C188*D188,2)</f>
        <v>24.67</v>
      </c>
      <c r="F188" s="1" t="s">
        <v>5</v>
      </c>
    </row>
    <row r="189" spans="1:6" x14ac:dyDescent="0.25">
      <c r="A189" s="1"/>
      <c r="B189" s="1">
        <v>5.24</v>
      </c>
      <c r="C189" s="3">
        <v>3</v>
      </c>
      <c r="D189" s="1">
        <v>2</v>
      </c>
      <c r="E189" s="1">
        <f t="shared" ref="E189" si="14">ROUND(B189*C189*D189,2)</f>
        <v>31.44</v>
      </c>
      <c r="F189" s="1" t="s">
        <v>5</v>
      </c>
    </row>
    <row r="190" spans="1:6" x14ac:dyDescent="0.25">
      <c r="A190" s="1"/>
      <c r="B190" s="1">
        <v>2.72</v>
      </c>
      <c r="C190" s="3">
        <v>4.5</v>
      </c>
      <c r="D190" s="1">
        <v>1</v>
      </c>
      <c r="E190" s="1">
        <f t="shared" si="13"/>
        <v>12.24</v>
      </c>
      <c r="F190" s="1" t="s">
        <v>5</v>
      </c>
    </row>
    <row r="191" spans="1:6" x14ac:dyDescent="0.25">
      <c r="A191" s="1"/>
      <c r="B191" s="1">
        <v>1.25</v>
      </c>
      <c r="C191" s="3">
        <v>4.5</v>
      </c>
      <c r="D191" s="1">
        <v>1</v>
      </c>
      <c r="E191" s="1">
        <f t="shared" si="13"/>
        <v>5.63</v>
      </c>
      <c r="F191" s="1" t="s">
        <v>5</v>
      </c>
    </row>
    <row r="192" spans="1:6" x14ac:dyDescent="0.25">
      <c r="A192" s="1"/>
      <c r="B192" s="1">
        <v>3.5</v>
      </c>
      <c r="C192" s="3">
        <v>3</v>
      </c>
      <c r="D192" s="1">
        <v>1</v>
      </c>
      <c r="E192" s="1">
        <f t="shared" si="13"/>
        <v>10.5</v>
      </c>
      <c r="F192" s="1" t="s">
        <v>5</v>
      </c>
    </row>
    <row r="193" spans="1:6" x14ac:dyDescent="0.25">
      <c r="A193" s="1"/>
      <c r="B193" s="1">
        <v>3.5</v>
      </c>
      <c r="C193" s="3">
        <v>1.54</v>
      </c>
      <c r="D193" s="1">
        <v>1</v>
      </c>
      <c r="E193" s="1">
        <f t="shared" si="13"/>
        <v>5.39</v>
      </c>
      <c r="F193" s="1" t="s">
        <v>5</v>
      </c>
    </row>
    <row r="194" spans="1:6" x14ac:dyDescent="0.25">
      <c r="A194" s="1"/>
      <c r="B194" s="1">
        <v>1.9</v>
      </c>
      <c r="C194" s="3">
        <v>4.54</v>
      </c>
      <c r="D194" s="1">
        <v>1</v>
      </c>
      <c r="E194" s="1">
        <f t="shared" si="13"/>
        <v>8.6300000000000008</v>
      </c>
      <c r="F194" s="1" t="s">
        <v>5</v>
      </c>
    </row>
    <row r="195" spans="1:6" x14ac:dyDescent="0.25">
      <c r="A195" s="1"/>
      <c r="B195" s="1">
        <v>4.9000000000000004</v>
      </c>
      <c r="C195" s="3">
        <v>2.04</v>
      </c>
      <c r="D195" s="1">
        <v>1</v>
      </c>
      <c r="E195" s="1">
        <f t="shared" si="13"/>
        <v>10</v>
      </c>
      <c r="F195" s="1" t="s">
        <v>5</v>
      </c>
    </row>
    <row r="196" spans="1:6" x14ac:dyDescent="0.25">
      <c r="A196" s="1"/>
      <c r="B196" s="1">
        <v>6.38</v>
      </c>
      <c r="C196" s="3">
        <v>4.1500000000000004</v>
      </c>
      <c r="D196" s="1">
        <v>1</v>
      </c>
      <c r="E196" s="1">
        <f t="shared" si="13"/>
        <v>26.48</v>
      </c>
      <c r="F196" s="1" t="s">
        <v>5</v>
      </c>
    </row>
    <row r="197" spans="1:6" x14ac:dyDescent="0.25">
      <c r="A197" s="1"/>
      <c r="B197" s="1">
        <v>9.6999999999999993</v>
      </c>
      <c r="C197" s="3">
        <v>2.04</v>
      </c>
      <c r="D197" s="1">
        <v>1</v>
      </c>
      <c r="E197" s="1">
        <f t="shared" si="13"/>
        <v>19.79</v>
      </c>
      <c r="F197" s="1" t="s">
        <v>5</v>
      </c>
    </row>
    <row r="198" spans="1:6" x14ac:dyDescent="0.25">
      <c r="A198" s="1"/>
      <c r="B198" s="1">
        <v>3.4</v>
      </c>
      <c r="C198" s="3">
        <v>3</v>
      </c>
      <c r="D198" s="1">
        <v>2</v>
      </c>
      <c r="E198" s="1">
        <f t="shared" si="13"/>
        <v>20.399999999999999</v>
      </c>
      <c r="F198" s="1" t="s">
        <v>5</v>
      </c>
    </row>
    <row r="199" spans="1:6" x14ac:dyDescent="0.25">
      <c r="A199" s="1"/>
      <c r="B199" s="1">
        <v>2.78</v>
      </c>
      <c r="C199" s="3">
        <v>3</v>
      </c>
      <c r="D199" s="1">
        <v>1</v>
      </c>
      <c r="E199" s="1">
        <f t="shared" si="13"/>
        <v>8.34</v>
      </c>
      <c r="F199" s="1" t="s">
        <v>5</v>
      </c>
    </row>
    <row r="200" spans="1:6" x14ac:dyDescent="0.25">
      <c r="A200" s="1"/>
      <c r="B200" s="1">
        <v>1.8</v>
      </c>
      <c r="C200" s="3">
        <v>3</v>
      </c>
      <c r="D200" s="1">
        <v>1</v>
      </c>
      <c r="E200" s="1">
        <f t="shared" si="13"/>
        <v>5.4</v>
      </c>
      <c r="F200" s="1" t="s">
        <v>5</v>
      </c>
    </row>
    <row r="201" spans="1:6" x14ac:dyDescent="0.25">
      <c r="A201" s="1"/>
      <c r="B201" s="1">
        <v>1.95</v>
      </c>
      <c r="C201" s="3">
        <v>3</v>
      </c>
      <c r="D201" s="1">
        <v>1</v>
      </c>
      <c r="E201" s="1">
        <f t="shared" si="13"/>
        <v>5.85</v>
      </c>
      <c r="F201" s="1" t="s">
        <v>5</v>
      </c>
    </row>
    <row r="202" spans="1:6" x14ac:dyDescent="0.25">
      <c r="A202" s="1"/>
      <c r="B202" s="1">
        <v>2.06</v>
      </c>
      <c r="C202" s="3">
        <v>3</v>
      </c>
      <c r="D202" s="1">
        <v>1</v>
      </c>
      <c r="E202" s="1">
        <f t="shared" si="13"/>
        <v>6.18</v>
      </c>
      <c r="F202" s="1" t="s">
        <v>5</v>
      </c>
    </row>
    <row r="203" spans="1:6" x14ac:dyDescent="0.25">
      <c r="A203" s="1"/>
      <c r="B203" s="1">
        <v>2.15</v>
      </c>
      <c r="C203" s="3">
        <v>3</v>
      </c>
      <c r="D203" s="1">
        <v>2</v>
      </c>
      <c r="E203" s="1">
        <f t="shared" si="13"/>
        <v>12.9</v>
      </c>
      <c r="F203" s="1" t="s">
        <v>5</v>
      </c>
    </row>
    <row r="204" spans="1:6" x14ac:dyDescent="0.25">
      <c r="A204" s="1"/>
      <c r="B204" s="1">
        <v>1</v>
      </c>
      <c r="C204" s="3">
        <v>0.5</v>
      </c>
      <c r="D204" s="1">
        <v>1</v>
      </c>
      <c r="E204" s="1">
        <f t="shared" si="13"/>
        <v>0.5</v>
      </c>
      <c r="F204" s="1" t="s">
        <v>5</v>
      </c>
    </row>
    <row r="205" spans="1:6" x14ac:dyDescent="0.25">
      <c r="A205" s="1"/>
      <c r="B205" s="1">
        <v>1.5</v>
      </c>
      <c r="C205" s="3">
        <v>1.2</v>
      </c>
      <c r="D205" s="1">
        <v>1</v>
      </c>
      <c r="E205" s="1">
        <f t="shared" si="13"/>
        <v>1.8</v>
      </c>
      <c r="F205" s="1" t="s">
        <v>5</v>
      </c>
    </row>
    <row r="206" spans="1:6" x14ac:dyDescent="0.25">
      <c r="A206" s="1"/>
      <c r="B206" s="1">
        <v>0.5</v>
      </c>
      <c r="C206" s="3">
        <v>1.2</v>
      </c>
      <c r="D206" s="1">
        <v>1</v>
      </c>
      <c r="E206" s="1">
        <f t="shared" si="13"/>
        <v>0.6</v>
      </c>
      <c r="F206" s="1" t="s">
        <v>5</v>
      </c>
    </row>
    <row r="207" spans="1:6" x14ac:dyDescent="0.25">
      <c r="A207" s="1"/>
      <c r="B207" s="1">
        <v>1.5</v>
      </c>
      <c r="C207" s="3">
        <v>0.9</v>
      </c>
      <c r="D207" s="1">
        <v>1</v>
      </c>
      <c r="E207" s="1">
        <f t="shared" si="13"/>
        <v>1.35</v>
      </c>
      <c r="F207" s="1" t="s">
        <v>5</v>
      </c>
    </row>
    <row r="208" spans="1:6" x14ac:dyDescent="0.25">
      <c r="A208" s="1"/>
      <c r="B208" s="1"/>
      <c r="C208" s="1"/>
      <c r="D208" s="1" t="s">
        <v>28</v>
      </c>
      <c r="E208" s="1">
        <f>SUM(E187:E207)</f>
        <v>275.73</v>
      </c>
      <c r="F208" s="1" t="s">
        <v>5</v>
      </c>
    </row>
    <row r="209" spans="1:7" x14ac:dyDescent="0.25">
      <c r="A209" s="1"/>
      <c r="B209" s="1"/>
      <c r="C209" s="1"/>
      <c r="D209" s="6"/>
      <c r="E209" s="6"/>
      <c r="F209" s="1"/>
    </row>
    <row r="210" spans="1:7" x14ac:dyDescent="0.25">
      <c r="A210" s="1"/>
      <c r="B210" s="1" t="s">
        <v>41</v>
      </c>
      <c r="C210" s="1"/>
      <c r="D210" s="6"/>
      <c r="E210" s="6"/>
      <c r="F210" s="1"/>
    </row>
    <row r="211" spans="1:7" x14ac:dyDescent="0.25">
      <c r="A211" s="1"/>
      <c r="B211" s="1" t="s">
        <v>0</v>
      </c>
      <c r="C211" s="1" t="s">
        <v>4</v>
      </c>
      <c r="D211" s="1" t="s">
        <v>3</v>
      </c>
      <c r="E211" s="1" t="s">
        <v>11</v>
      </c>
      <c r="F211" s="1" t="s">
        <v>12</v>
      </c>
    </row>
    <row r="212" spans="1:7" x14ac:dyDescent="0.25">
      <c r="A212" s="1"/>
      <c r="B212" s="3">
        <v>1</v>
      </c>
      <c r="C212" s="1">
        <v>0.5</v>
      </c>
      <c r="D212" s="1">
        <v>2</v>
      </c>
      <c r="E212" s="3">
        <f>B212*C212*D212</f>
        <v>1</v>
      </c>
      <c r="F212" s="1" t="s">
        <v>5</v>
      </c>
    </row>
    <row r="213" spans="1:7" x14ac:dyDescent="0.25">
      <c r="A213" s="1"/>
      <c r="B213" s="3">
        <v>2</v>
      </c>
      <c r="C213" s="1">
        <v>0.5</v>
      </c>
      <c r="D213" s="1">
        <v>4</v>
      </c>
      <c r="E213" s="3">
        <f t="shared" ref="E213:E219" si="15">B213*C213*D213</f>
        <v>4</v>
      </c>
      <c r="F213" s="1" t="s">
        <v>5</v>
      </c>
    </row>
    <row r="214" spans="1:7" x14ac:dyDescent="0.25">
      <c r="A214" s="1"/>
      <c r="B214" s="3">
        <v>0.9</v>
      </c>
      <c r="C214" s="1">
        <v>2.1</v>
      </c>
      <c r="D214" s="1">
        <v>3</v>
      </c>
      <c r="E214" s="3">
        <f t="shared" si="15"/>
        <v>5.67</v>
      </c>
      <c r="F214" s="1" t="s">
        <v>5</v>
      </c>
    </row>
    <row r="215" spans="1:7" x14ac:dyDescent="0.25">
      <c r="A215" s="1"/>
      <c r="B215" s="3">
        <v>0.8</v>
      </c>
      <c r="C215" s="1">
        <v>2.1</v>
      </c>
      <c r="D215" s="1">
        <v>4</v>
      </c>
      <c r="E215" s="3">
        <f t="shared" si="15"/>
        <v>6.7200000000000006</v>
      </c>
      <c r="F215" s="1" t="s">
        <v>5</v>
      </c>
    </row>
    <row r="216" spans="1:7" x14ac:dyDescent="0.25">
      <c r="A216" s="1"/>
      <c r="B216" s="3">
        <v>2</v>
      </c>
      <c r="C216" s="1">
        <v>1.9</v>
      </c>
      <c r="D216" s="1">
        <v>1</v>
      </c>
      <c r="E216" s="3">
        <f t="shared" si="15"/>
        <v>3.8</v>
      </c>
      <c r="F216" s="1" t="s">
        <v>5</v>
      </c>
    </row>
    <row r="217" spans="1:7" x14ac:dyDescent="0.25">
      <c r="A217" s="1"/>
      <c r="B217" s="3">
        <v>3.8</v>
      </c>
      <c r="C217" s="1">
        <v>1.9</v>
      </c>
      <c r="D217" s="1">
        <v>1</v>
      </c>
      <c r="E217" s="3">
        <f t="shared" si="15"/>
        <v>7.22</v>
      </c>
      <c r="F217" s="1" t="s">
        <v>5</v>
      </c>
    </row>
    <row r="218" spans="1:7" x14ac:dyDescent="0.25">
      <c r="A218" s="1"/>
      <c r="B218" s="3">
        <v>1.25</v>
      </c>
      <c r="C218" s="1">
        <v>1.9</v>
      </c>
      <c r="D218" s="1">
        <v>1</v>
      </c>
      <c r="E218" s="3">
        <f t="shared" si="15"/>
        <v>2.375</v>
      </c>
      <c r="F218" s="1" t="s">
        <v>5</v>
      </c>
    </row>
    <row r="219" spans="1:7" x14ac:dyDescent="0.25">
      <c r="A219" s="1"/>
      <c r="B219" s="3">
        <v>1</v>
      </c>
      <c r="C219" s="1">
        <v>2.1</v>
      </c>
      <c r="D219" s="1">
        <v>1</v>
      </c>
      <c r="E219" s="3">
        <f t="shared" si="15"/>
        <v>2.1</v>
      </c>
      <c r="F219" s="1" t="s">
        <v>5</v>
      </c>
    </row>
    <row r="220" spans="1:7" x14ac:dyDescent="0.25">
      <c r="A220" s="1"/>
      <c r="B220" s="1"/>
      <c r="C220" s="1"/>
      <c r="D220" s="1" t="s">
        <v>28</v>
      </c>
      <c r="E220" s="1">
        <f>SUM(E212:E219)</f>
        <v>32.884999999999998</v>
      </c>
      <c r="F220" s="1" t="s">
        <v>5</v>
      </c>
    </row>
    <row r="221" spans="1:7" x14ac:dyDescent="0.25">
      <c r="A221" s="1"/>
      <c r="B221" s="1"/>
      <c r="C221" s="1"/>
      <c r="D221" s="1"/>
      <c r="E221" s="1"/>
      <c r="F221" s="1"/>
    </row>
    <row r="222" spans="1:7" x14ac:dyDescent="0.25">
      <c r="A222" s="1"/>
      <c r="B222" s="1"/>
      <c r="C222" s="1"/>
      <c r="D222" s="6" t="s">
        <v>28</v>
      </c>
      <c r="E222" s="6">
        <f>ROUND(E208-E220,2)</f>
        <v>242.85</v>
      </c>
      <c r="F222" s="6" t="s">
        <v>5</v>
      </c>
    </row>
    <row r="224" spans="1:7" x14ac:dyDescent="0.25">
      <c r="A224" s="1">
        <v>5</v>
      </c>
      <c r="B224" s="1" t="s">
        <v>42</v>
      </c>
      <c r="C224" s="1"/>
      <c r="D224" s="1"/>
      <c r="E224" s="1"/>
      <c r="F224" s="1"/>
      <c r="G224" s="1"/>
    </row>
    <row r="225" spans="1:7" x14ac:dyDescent="0.25">
      <c r="A225" s="1"/>
      <c r="B225" s="1" t="s">
        <v>82</v>
      </c>
      <c r="C225" s="1"/>
      <c r="D225" s="1"/>
      <c r="E225" s="1"/>
      <c r="F225" s="1"/>
      <c r="G225" s="1"/>
    </row>
    <row r="226" spans="1:7" x14ac:dyDescent="0.25">
      <c r="A226" s="1"/>
      <c r="B226" s="1" t="s">
        <v>10</v>
      </c>
      <c r="C226" s="1" t="s">
        <v>14</v>
      </c>
      <c r="D226" s="1" t="s">
        <v>16</v>
      </c>
      <c r="E226" s="1" t="s">
        <v>11</v>
      </c>
      <c r="F226" s="1" t="s">
        <v>12</v>
      </c>
      <c r="G226" s="1"/>
    </row>
    <row r="227" spans="1:7" x14ac:dyDescent="0.25">
      <c r="A227" s="1"/>
      <c r="B227" s="1">
        <v>0.9</v>
      </c>
      <c r="C227" s="1">
        <v>2.1</v>
      </c>
      <c r="D227" s="1">
        <v>2</v>
      </c>
      <c r="E227" s="1">
        <f>ROUND(B227*C227*D227,2)</f>
        <v>3.78</v>
      </c>
      <c r="F227" s="1" t="s">
        <v>5</v>
      </c>
      <c r="G227" s="1"/>
    </row>
    <row r="228" spans="1:7" x14ac:dyDescent="0.25">
      <c r="A228" s="1"/>
      <c r="B228" s="1">
        <v>0.8</v>
      </c>
      <c r="C228" s="1">
        <v>2.1</v>
      </c>
      <c r="D228" s="1">
        <v>2</v>
      </c>
      <c r="E228" s="1">
        <f>ROUND(B228*C228*D228,2)</f>
        <v>3.36</v>
      </c>
      <c r="F228" s="1" t="s">
        <v>5</v>
      </c>
      <c r="G228" s="1"/>
    </row>
    <row r="229" spans="1:7" x14ac:dyDescent="0.25">
      <c r="A229" s="1"/>
      <c r="B229" s="1">
        <v>0.9</v>
      </c>
      <c r="C229" s="1">
        <v>2.1</v>
      </c>
      <c r="D229" s="1">
        <v>1</v>
      </c>
      <c r="E229" s="1">
        <f>ROUND(B229*C229*D229,2)</f>
        <v>1.89</v>
      </c>
      <c r="F229" s="1" t="s">
        <v>5</v>
      </c>
      <c r="G229" s="1" t="s">
        <v>83</v>
      </c>
    </row>
    <row r="230" spans="1:7" x14ac:dyDescent="0.25">
      <c r="A230" s="1"/>
      <c r="B230" s="1">
        <v>0.8</v>
      </c>
      <c r="C230" s="1">
        <v>2.1</v>
      </c>
      <c r="D230" s="1">
        <v>1</v>
      </c>
      <c r="E230" s="1">
        <f>ROUND(B230*C230*D230,2)</f>
        <v>1.68</v>
      </c>
      <c r="F230" s="1" t="s">
        <v>5</v>
      </c>
      <c r="G230" s="1" t="s">
        <v>83</v>
      </c>
    </row>
    <row r="231" spans="1:7" x14ac:dyDescent="0.25">
      <c r="A231" s="1"/>
      <c r="B231" s="1">
        <v>1.5</v>
      </c>
      <c r="C231" s="1">
        <v>2.1</v>
      </c>
      <c r="D231" s="1">
        <v>1</v>
      </c>
      <c r="E231" s="1">
        <f>ROUND(B231*C231*D231,2)</f>
        <v>3.15</v>
      </c>
      <c r="F231" s="1" t="s">
        <v>5</v>
      </c>
      <c r="G231" s="1" t="s">
        <v>84</v>
      </c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6" t="s">
        <v>28</v>
      </c>
      <c r="E233" s="6">
        <f>SUM(E227:E231)</f>
        <v>13.86</v>
      </c>
      <c r="F233" s="6" t="s">
        <v>5</v>
      </c>
      <c r="G233" s="1"/>
    </row>
    <row r="235" spans="1:7" x14ac:dyDescent="0.25">
      <c r="B235" s="1" t="s">
        <v>85</v>
      </c>
      <c r="C235" s="1"/>
      <c r="D235" s="1"/>
      <c r="E235" s="1"/>
      <c r="F235" s="1"/>
    </row>
    <row r="236" spans="1:7" x14ac:dyDescent="0.25">
      <c r="B236" s="1" t="s">
        <v>10</v>
      </c>
      <c r="C236" s="1" t="s">
        <v>14</v>
      </c>
      <c r="D236" s="1" t="s">
        <v>16</v>
      </c>
      <c r="E236" s="1" t="s">
        <v>11</v>
      </c>
      <c r="F236" s="1" t="s">
        <v>12</v>
      </c>
    </row>
    <row r="237" spans="1:7" x14ac:dyDescent="0.25">
      <c r="B237" s="1">
        <v>1</v>
      </c>
      <c r="C237" s="1">
        <v>2.1</v>
      </c>
      <c r="D237" s="1">
        <v>1</v>
      </c>
      <c r="E237" s="1">
        <f>ROUND(B237*C237*D237,2)</f>
        <v>2.1</v>
      </c>
      <c r="F237" s="1" t="s">
        <v>5</v>
      </c>
      <c r="G237" s="1" t="s">
        <v>86</v>
      </c>
    </row>
    <row r="238" spans="1:7" x14ac:dyDescent="0.25">
      <c r="B238" s="1">
        <v>0.8</v>
      </c>
      <c r="C238" s="1">
        <v>2.1</v>
      </c>
      <c r="D238" s="1">
        <v>1</v>
      </c>
      <c r="E238" s="1">
        <f>ROUND(B238*C238*D238,2)</f>
        <v>1.68</v>
      </c>
      <c r="F238" s="1" t="s">
        <v>5</v>
      </c>
      <c r="G238" s="1" t="s">
        <v>87</v>
      </c>
    </row>
    <row r="239" spans="1:7" x14ac:dyDescent="0.25">
      <c r="B239" s="1">
        <v>1</v>
      </c>
      <c r="C239" s="1">
        <v>2.1</v>
      </c>
      <c r="D239" s="1">
        <v>1</v>
      </c>
      <c r="E239" s="1">
        <f>ROUND(B239*C239*D239,2)</f>
        <v>2.1</v>
      </c>
      <c r="F239" s="1" t="s">
        <v>5</v>
      </c>
      <c r="G239" s="1" t="s">
        <v>87</v>
      </c>
    </row>
    <row r="240" spans="1:7" x14ac:dyDescent="0.25">
      <c r="B240" s="1"/>
      <c r="C240" s="1"/>
      <c r="D240" s="1" t="s">
        <v>1</v>
      </c>
      <c r="E240" s="1">
        <f>SUM(E237:E239)</f>
        <v>5.8800000000000008</v>
      </c>
      <c r="F240" s="1" t="s">
        <v>5</v>
      </c>
    </row>
    <row r="242" spans="1:7" x14ac:dyDescent="0.25">
      <c r="B242" s="1" t="s">
        <v>117</v>
      </c>
      <c r="C242" s="1"/>
      <c r="D242" s="1"/>
      <c r="E242" s="1"/>
      <c r="F242" s="1"/>
    </row>
    <row r="243" spans="1:7" x14ac:dyDescent="0.25">
      <c r="B243" s="1" t="s">
        <v>10</v>
      </c>
      <c r="C243" s="1" t="s">
        <v>14</v>
      </c>
      <c r="D243" s="1" t="s">
        <v>16</v>
      </c>
      <c r="E243" s="1" t="s">
        <v>11</v>
      </c>
      <c r="F243" s="1" t="s">
        <v>12</v>
      </c>
    </row>
    <row r="244" spans="1:7" x14ac:dyDescent="0.25">
      <c r="B244" s="1">
        <v>1</v>
      </c>
      <c r="C244" s="1">
        <v>0.5</v>
      </c>
      <c r="D244" s="1">
        <v>4</v>
      </c>
      <c r="E244" s="3">
        <f>ROUND(B244*C244*D244,2)</f>
        <v>2</v>
      </c>
      <c r="F244" s="1" t="s">
        <v>5</v>
      </c>
      <c r="G244" s="1" t="s">
        <v>106</v>
      </c>
    </row>
    <row r="245" spans="1:7" x14ac:dyDescent="0.25">
      <c r="B245" s="1">
        <v>2</v>
      </c>
      <c r="C245" s="1">
        <v>0.5</v>
      </c>
      <c r="D245" s="1">
        <v>6</v>
      </c>
      <c r="E245" s="3">
        <f>ROUND(B245*C245*D245,2)</f>
        <v>6</v>
      </c>
      <c r="F245" s="1" t="s">
        <v>5</v>
      </c>
    </row>
    <row r="246" spans="1:7" x14ac:dyDescent="0.25">
      <c r="B246" s="1"/>
      <c r="C246" s="1"/>
      <c r="D246" s="6" t="s">
        <v>28</v>
      </c>
      <c r="E246" s="8">
        <f>SUM(E244:E245)</f>
        <v>8</v>
      </c>
      <c r="F246" s="6" t="s">
        <v>5</v>
      </c>
    </row>
    <row r="247" spans="1:7" x14ac:dyDescent="0.25">
      <c r="B247" s="1"/>
      <c r="C247" s="1"/>
      <c r="D247" s="1"/>
      <c r="E247" s="1"/>
      <c r="F247" s="1"/>
    </row>
    <row r="248" spans="1:7" x14ac:dyDescent="0.25">
      <c r="B248" s="1" t="s">
        <v>118</v>
      </c>
      <c r="C248" s="1"/>
      <c r="D248" s="1"/>
      <c r="E248" s="1"/>
      <c r="F248" s="1"/>
    </row>
    <row r="249" spans="1:7" x14ac:dyDescent="0.25">
      <c r="B249" s="1" t="s">
        <v>10</v>
      </c>
      <c r="C249" s="1" t="s">
        <v>14</v>
      </c>
      <c r="D249" s="1" t="s">
        <v>16</v>
      </c>
      <c r="E249" s="1" t="s">
        <v>11</v>
      </c>
      <c r="F249" s="1" t="s">
        <v>12</v>
      </c>
    </row>
    <row r="250" spans="1:7" x14ac:dyDescent="0.25">
      <c r="B250" s="1">
        <v>2</v>
      </c>
      <c r="C250" s="1">
        <v>1.9</v>
      </c>
      <c r="D250" s="1">
        <v>1</v>
      </c>
      <c r="E250" s="1">
        <f t="shared" ref="E250:E252" si="16">ROUND(B250*C250*D250,2)</f>
        <v>3.8</v>
      </c>
      <c r="F250" s="1" t="s">
        <v>5</v>
      </c>
      <c r="G250" s="1" t="s">
        <v>112</v>
      </c>
    </row>
    <row r="251" spans="1:7" x14ac:dyDescent="0.25">
      <c r="B251" s="1">
        <v>3.8</v>
      </c>
      <c r="C251" s="1">
        <v>1.9</v>
      </c>
      <c r="D251" s="1">
        <v>1</v>
      </c>
      <c r="E251" s="1">
        <f t="shared" si="16"/>
        <v>7.22</v>
      </c>
      <c r="F251" s="1" t="s">
        <v>5</v>
      </c>
    </row>
    <row r="252" spans="1:7" x14ac:dyDescent="0.25">
      <c r="B252" s="1">
        <v>1.25</v>
      </c>
      <c r="C252" s="1">
        <v>1.9</v>
      </c>
      <c r="D252" s="1">
        <v>1</v>
      </c>
      <c r="E252" s="1">
        <f t="shared" si="16"/>
        <v>2.38</v>
      </c>
      <c r="F252" s="1" t="s">
        <v>5</v>
      </c>
    </row>
    <row r="253" spans="1:7" x14ac:dyDescent="0.25">
      <c r="B253" s="1"/>
      <c r="C253" s="1"/>
      <c r="D253" s="6" t="s">
        <v>28</v>
      </c>
      <c r="E253" s="6">
        <f>SUM(E250:E252)</f>
        <v>13.399999999999999</v>
      </c>
      <c r="F253" s="6" t="s">
        <v>5</v>
      </c>
    </row>
    <row r="255" spans="1:7" x14ac:dyDescent="0.25">
      <c r="A255" s="1">
        <v>6</v>
      </c>
      <c r="B255" s="1" t="s">
        <v>43</v>
      </c>
      <c r="C255" s="1"/>
      <c r="D255" s="1"/>
      <c r="E255" s="1"/>
      <c r="F255" s="1"/>
    </row>
    <row r="256" spans="1:7" x14ac:dyDescent="0.25">
      <c r="A256" s="1"/>
      <c r="B256" s="1" t="s">
        <v>109</v>
      </c>
      <c r="C256" s="1"/>
      <c r="D256" s="1"/>
      <c r="E256" s="1"/>
      <c r="F256" s="1"/>
    </row>
    <row r="257" spans="1:6" x14ac:dyDescent="0.25">
      <c r="A257" s="1"/>
      <c r="B257" s="1" t="s">
        <v>10</v>
      </c>
      <c r="C257" s="1" t="s">
        <v>14</v>
      </c>
      <c r="D257" s="1" t="s">
        <v>16</v>
      </c>
      <c r="E257" s="1" t="s">
        <v>11</v>
      </c>
      <c r="F257" s="1" t="s">
        <v>12</v>
      </c>
    </row>
    <row r="258" spans="1:6" x14ac:dyDescent="0.25">
      <c r="A258" s="1"/>
      <c r="B258" s="1">
        <v>1</v>
      </c>
      <c r="C258" s="1">
        <v>2.1</v>
      </c>
      <c r="D258" s="1">
        <v>2</v>
      </c>
      <c r="E258" s="1">
        <f>ROUND(B258*C258*D258,2)</f>
        <v>4.2</v>
      </c>
      <c r="F258" s="1" t="s">
        <v>5</v>
      </c>
    </row>
    <row r="259" spans="1:6" x14ac:dyDescent="0.25">
      <c r="A259" s="1"/>
      <c r="B259" s="1">
        <v>0.8</v>
      </c>
      <c r="C259" s="1">
        <v>2.1</v>
      </c>
      <c r="D259" s="1">
        <v>1</v>
      </c>
      <c r="E259" s="1">
        <f>ROUND(B259*C259*D259,2)</f>
        <v>1.68</v>
      </c>
      <c r="F259" s="1" t="s">
        <v>5</v>
      </c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6" t="s">
        <v>28</v>
      </c>
      <c r="E261" s="6">
        <f>SUM(E258:E259)</f>
        <v>5.88</v>
      </c>
      <c r="F261" s="6" t="s">
        <v>5</v>
      </c>
    </row>
    <row r="262" spans="1:6" x14ac:dyDescent="0.25">
      <c r="A262" s="1"/>
      <c r="B262" s="1" t="s">
        <v>110</v>
      </c>
      <c r="C262" s="1"/>
      <c r="D262" s="1"/>
      <c r="E262" s="1"/>
      <c r="F262" s="1"/>
    </row>
    <row r="263" spans="1:6" x14ac:dyDescent="0.25">
      <c r="A263" s="1"/>
      <c r="B263" s="1" t="s">
        <v>10</v>
      </c>
      <c r="C263" s="1" t="s">
        <v>14</v>
      </c>
      <c r="D263" s="1" t="s">
        <v>3</v>
      </c>
      <c r="E263" s="1" t="s">
        <v>11</v>
      </c>
      <c r="F263" s="1" t="s">
        <v>12</v>
      </c>
    </row>
    <row r="264" spans="1:6" x14ac:dyDescent="0.25">
      <c r="A264" s="1"/>
      <c r="B264" s="1">
        <v>1</v>
      </c>
      <c r="C264" s="1">
        <v>0.5</v>
      </c>
      <c r="D264" s="1">
        <v>13</v>
      </c>
      <c r="E264" s="1">
        <f>ROUND(B264*C264*D264,2)</f>
        <v>6.5</v>
      </c>
      <c r="F264" s="1" t="s">
        <v>5</v>
      </c>
    </row>
    <row r="265" spans="1:6" x14ac:dyDescent="0.25">
      <c r="A265" s="1"/>
      <c r="B265" s="1">
        <v>2</v>
      </c>
      <c r="C265" s="1">
        <v>0.5</v>
      </c>
      <c r="D265" s="1">
        <v>12</v>
      </c>
      <c r="E265" s="1">
        <f t="shared" ref="E265:E266" si="17">ROUND(B265*C265*D265,2)</f>
        <v>12</v>
      </c>
      <c r="F265" s="1" t="s">
        <v>5</v>
      </c>
    </row>
    <row r="266" spans="1:6" x14ac:dyDescent="0.25">
      <c r="A266" s="1"/>
      <c r="B266" s="1">
        <v>2</v>
      </c>
      <c r="C266" s="1">
        <v>1.9</v>
      </c>
      <c r="D266" s="1">
        <v>1</v>
      </c>
      <c r="E266" s="1">
        <f t="shared" si="17"/>
        <v>3.8</v>
      </c>
      <c r="F266" s="1" t="s">
        <v>5</v>
      </c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6" t="s">
        <v>28</v>
      </c>
      <c r="E268" s="6">
        <f>SUM(E264:E266)</f>
        <v>22.3</v>
      </c>
      <c r="F268" s="6" t="s">
        <v>5</v>
      </c>
    </row>
    <row r="269" spans="1:6" x14ac:dyDescent="0.25">
      <c r="D269" s="7"/>
      <c r="E269" s="7"/>
      <c r="F269" s="7"/>
    </row>
    <row r="270" spans="1:6" x14ac:dyDescent="0.25">
      <c r="B270" s="1" t="s">
        <v>119</v>
      </c>
      <c r="C270" s="1"/>
      <c r="D270" s="1"/>
      <c r="E270" s="1"/>
      <c r="F270" s="1"/>
    </row>
    <row r="271" spans="1:6" x14ac:dyDescent="0.25">
      <c r="B271" s="1" t="str">
        <f>B242</f>
        <v>Janelas (Aluminio) - Max-ar</v>
      </c>
      <c r="C271" s="1"/>
      <c r="D271" s="1"/>
      <c r="E271" s="3">
        <f>E246</f>
        <v>8</v>
      </c>
      <c r="F271" s="1" t="s">
        <v>5</v>
      </c>
    </row>
    <row r="272" spans="1:6" x14ac:dyDescent="0.25">
      <c r="B272" s="1" t="str">
        <f>B248</f>
        <v xml:space="preserve">Janelas (Aluminio) </v>
      </c>
      <c r="C272" s="1"/>
      <c r="D272" s="1"/>
      <c r="E272" s="1">
        <f>E253</f>
        <v>13.399999999999999</v>
      </c>
      <c r="F272" s="1" t="s">
        <v>5</v>
      </c>
    </row>
    <row r="273" spans="1:9" x14ac:dyDescent="0.25">
      <c r="B273" s="1"/>
      <c r="C273" s="1"/>
      <c r="D273" s="6" t="s">
        <v>28</v>
      </c>
      <c r="E273" s="8">
        <f>SUM(E271:E272)</f>
        <v>21.4</v>
      </c>
      <c r="F273" s="6" t="s">
        <v>5</v>
      </c>
    </row>
    <row r="274" spans="1:9" x14ac:dyDescent="0.25">
      <c r="D274" s="7"/>
      <c r="E274" s="7"/>
      <c r="F274" s="7"/>
    </row>
    <row r="275" spans="1:9" x14ac:dyDescent="0.25">
      <c r="B275" s="1" t="s">
        <v>98</v>
      </c>
      <c r="C275" s="1"/>
      <c r="D275" s="1"/>
      <c r="F275" s="7"/>
    </row>
    <row r="276" spans="1:9" x14ac:dyDescent="0.25">
      <c r="B276" s="1" t="s">
        <v>0</v>
      </c>
      <c r="C276" s="1" t="s">
        <v>4</v>
      </c>
      <c r="D276" s="1" t="s">
        <v>1</v>
      </c>
      <c r="F276" s="7"/>
    </row>
    <row r="277" spans="1:9" x14ac:dyDescent="0.25">
      <c r="B277" s="1">
        <v>1.5</v>
      </c>
      <c r="C277" s="1">
        <v>0.8</v>
      </c>
      <c r="D277" s="1">
        <f>B277*C277</f>
        <v>1.2000000000000002</v>
      </c>
      <c r="E277" s="1" t="s">
        <v>5</v>
      </c>
      <c r="F277" s="7"/>
    </row>
    <row r="278" spans="1:9" x14ac:dyDescent="0.25">
      <c r="B278" s="1">
        <v>0.5</v>
      </c>
      <c r="C278" s="1">
        <v>0.8</v>
      </c>
      <c r="D278" s="1">
        <f>B278*C278</f>
        <v>0.4</v>
      </c>
      <c r="E278" s="1" t="s">
        <v>5</v>
      </c>
      <c r="F278" s="7"/>
    </row>
    <row r="279" spans="1:9" x14ac:dyDescent="0.25">
      <c r="B279" s="1"/>
      <c r="C279" s="6" t="s">
        <v>120</v>
      </c>
      <c r="D279" s="6">
        <f>SUM(D277:D278)</f>
        <v>1.6</v>
      </c>
      <c r="E279" s="6" t="s">
        <v>5</v>
      </c>
      <c r="F279" s="7"/>
    </row>
    <row r="280" spans="1:9" x14ac:dyDescent="0.25">
      <c r="D280" s="7"/>
      <c r="E280" s="7"/>
      <c r="F280" s="7"/>
    </row>
    <row r="281" spans="1:9" x14ac:dyDescent="0.25">
      <c r="A281" s="1">
        <v>7</v>
      </c>
      <c r="B281" s="1" t="s">
        <v>44</v>
      </c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 t="s">
        <v>45</v>
      </c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 t="s">
        <v>29</v>
      </c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 t="s">
        <v>10</v>
      </c>
      <c r="C284" s="1" t="s">
        <v>26</v>
      </c>
      <c r="D284" s="1" t="s">
        <v>27</v>
      </c>
      <c r="E284" s="1" t="s">
        <v>27</v>
      </c>
      <c r="F284" s="1" t="s">
        <v>11</v>
      </c>
      <c r="G284" s="1" t="s">
        <v>16</v>
      </c>
      <c r="H284" s="1" t="s">
        <v>1</v>
      </c>
      <c r="I284" s="1" t="s">
        <v>12</v>
      </c>
    </row>
    <row r="285" spans="1:9" x14ac:dyDescent="0.25">
      <c r="A285" s="1"/>
      <c r="B285" s="1">
        <f>D100</f>
        <v>54.47999999999999</v>
      </c>
      <c r="C285" s="1">
        <v>0.12</v>
      </c>
      <c r="D285" s="1">
        <v>0.19</v>
      </c>
      <c r="E285" s="1">
        <v>0.19</v>
      </c>
      <c r="F285" s="1">
        <f>B285*(C285+D285+E285)</f>
        <v>27.239999999999995</v>
      </c>
      <c r="G285" s="1">
        <v>1</v>
      </c>
      <c r="H285" s="1">
        <f>F285*G285</f>
        <v>27.239999999999995</v>
      </c>
      <c r="I285" s="1" t="s">
        <v>5</v>
      </c>
    </row>
    <row r="286" spans="1:9" x14ac:dyDescent="0.25">
      <c r="A286" s="1"/>
      <c r="B286" s="1"/>
      <c r="C286" s="1"/>
      <c r="D286" s="1"/>
      <c r="E286" s="6"/>
      <c r="F286" s="1"/>
      <c r="G286" s="6" t="s">
        <v>28</v>
      </c>
      <c r="H286" s="6">
        <f>SUM(H285:H285)</f>
        <v>27.239999999999995</v>
      </c>
      <c r="I286" s="6" t="s">
        <v>5</v>
      </c>
    </row>
    <row r="288" spans="1:9" x14ac:dyDescent="0.25">
      <c r="B288" s="1" t="s">
        <v>46</v>
      </c>
      <c r="C288" s="1"/>
      <c r="D288" s="1"/>
      <c r="E288" s="1"/>
      <c r="F288" s="1"/>
      <c r="G288" s="1"/>
      <c r="H288" s="1"/>
      <c r="I288" s="1"/>
    </row>
    <row r="289" spans="1:9" x14ac:dyDescent="0.25">
      <c r="B289" s="1" t="s">
        <v>10</v>
      </c>
      <c r="C289" s="1" t="s">
        <v>47</v>
      </c>
      <c r="D289" s="1" t="s">
        <v>14</v>
      </c>
      <c r="E289" s="1" t="s">
        <v>48</v>
      </c>
      <c r="F289" s="1" t="s">
        <v>49</v>
      </c>
      <c r="G289" s="1" t="s">
        <v>11</v>
      </c>
      <c r="H289" s="1" t="s">
        <v>12</v>
      </c>
      <c r="I289" s="1"/>
    </row>
    <row r="290" spans="1:9" x14ac:dyDescent="0.25">
      <c r="B290" s="1">
        <v>2.61</v>
      </c>
      <c r="C290" s="1">
        <v>1.25</v>
      </c>
      <c r="D290" s="1">
        <v>0.6</v>
      </c>
      <c r="E290" s="1">
        <f>ROUND(B290*C290,2)</f>
        <v>3.26</v>
      </c>
      <c r="F290" s="1">
        <f>ROUND((2*B290+C290*2)*D290,2)</f>
        <v>4.63</v>
      </c>
      <c r="G290" s="1">
        <f>E290+F290</f>
        <v>7.89</v>
      </c>
      <c r="H290" s="1" t="s">
        <v>5</v>
      </c>
      <c r="I290" s="1"/>
    </row>
    <row r="291" spans="1:9" x14ac:dyDescent="0.25">
      <c r="B291" s="1">
        <v>1.75</v>
      </c>
      <c r="C291" s="1">
        <v>2</v>
      </c>
      <c r="D291" s="1">
        <v>0.6</v>
      </c>
      <c r="E291" s="1">
        <f>ROUND(B291*C291,2)</f>
        <v>3.5</v>
      </c>
      <c r="F291" s="1">
        <f>ROUND((2*B291+C291*2)*D291,2)</f>
        <v>4.5</v>
      </c>
      <c r="G291" s="1">
        <f>E291+F291</f>
        <v>8</v>
      </c>
      <c r="H291" s="1" t="s">
        <v>5</v>
      </c>
      <c r="I291" s="1"/>
    </row>
    <row r="292" spans="1:9" x14ac:dyDescent="0.25">
      <c r="B292" s="1">
        <v>1.66</v>
      </c>
      <c r="C292" s="1">
        <v>2</v>
      </c>
      <c r="D292" s="1">
        <v>0.6</v>
      </c>
      <c r="E292" s="1">
        <f>ROUND(B292*C292,2)</f>
        <v>3.32</v>
      </c>
      <c r="F292" s="1">
        <f>ROUND((2*B292+C292*2)*D292,2)</f>
        <v>4.3899999999999997</v>
      </c>
      <c r="G292" s="1">
        <f>E292+F292</f>
        <v>7.7099999999999991</v>
      </c>
      <c r="H292" s="1" t="s">
        <v>5</v>
      </c>
      <c r="I292" s="1"/>
    </row>
    <row r="293" spans="1:9" x14ac:dyDescent="0.25">
      <c r="B293" s="1"/>
      <c r="C293" s="1"/>
      <c r="D293" s="1"/>
      <c r="E293" s="1"/>
      <c r="F293" s="6" t="s">
        <v>28</v>
      </c>
      <c r="G293" s="6">
        <f>SUM(G290:G292)</f>
        <v>23.6</v>
      </c>
      <c r="H293" s="6" t="s">
        <v>5</v>
      </c>
      <c r="I293" s="1"/>
    </row>
    <row r="295" spans="1:9" x14ac:dyDescent="0.25">
      <c r="A295" s="1">
        <v>8</v>
      </c>
      <c r="B295" s="1" t="s">
        <v>50</v>
      </c>
      <c r="C295" s="1"/>
      <c r="D295" s="1"/>
      <c r="E295" s="1"/>
    </row>
    <row r="296" spans="1:9" x14ac:dyDescent="0.25">
      <c r="A296" s="1"/>
      <c r="B296" s="1" t="s">
        <v>51</v>
      </c>
      <c r="C296" s="1"/>
      <c r="D296" s="1"/>
      <c r="E296" s="1"/>
    </row>
    <row r="297" spans="1:9" x14ac:dyDescent="0.25">
      <c r="A297" s="1"/>
      <c r="B297" s="1" t="s">
        <v>40</v>
      </c>
      <c r="C297" s="1" t="s">
        <v>52</v>
      </c>
      <c r="D297" s="1" t="s">
        <v>11</v>
      </c>
      <c r="E297" s="1" t="s">
        <v>12</v>
      </c>
    </row>
    <row r="298" spans="1:9" x14ac:dyDescent="0.25">
      <c r="A298" s="1"/>
      <c r="B298" s="1">
        <f>E222</f>
        <v>242.85</v>
      </c>
      <c r="C298" s="1">
        <v>2</v>
      </c>
      <c r="D298" s="1">
        <f>C298*B298</f>
        <v>485.7</v>
      </c>
      <c r="E298" s="1" t="s">
        <v>5</v>
      </c>
    </row>
    <row r="299" spans="1:9" x14ac:dyDescent="0.25">
      <c r="A299" s="1"/>
      <c r="B299" s="1"/>
      <c r="C299" s="6" t="s">
        <v>28</v>
      </c>
      <c r="D299" s="6">
        <f>D298</f>
        <v>485.7</v>
      </c>
      <c r="E299" s="6" t="str">
        <f>E298</f>
        <v>m²</v>
      </c>
    </row>
    <row r="300" spans="1:9" x14ac:dyDescent="0.25">
      <c r="A300" s="1"/>
      <c r="B300" s="1"/>
      <c r="C300" s="1"/>
      <c r="D300" s="1"/>
      <c r="E300" s="1"/>
    </row>
    <row r="301" spans="1:9" x14ac:dyDescent="0.25">
      <c r="A301" s="1"/>
      <c r="B301" s="6" t="s">
        <v>53</v>
      </c>
      <c r="C301" s="6">
        <f>D299</f>
        <v>485.7</v>
      </c>
      <c r="D301" s="6" t="s">
        <v>5</v>
      </c>
      <c r="E301" s="6"/>
    </row>
    <row r="303" spans="1:9" x14ac:dyDescent="0.25">
      <c r="B303" s="1" t="s">
        <v>54</v>
      </c>
      <c r="C303" s="1"/>
      <c r="D303" s="1"/>
      <c r="E303" s="1"/>
      <c r="F303" s="1"/>
      <c r="G303" s="1"/>
      <c r="H303" s="1"/>
      <c r="I303" s="1"/>
    </row>
    <row r="304" spans="1:9" x14ac:dyDescent="0.25">
      <c r="B304" s="1" t="s">
        <v>10</v>
      </c>
      <c r="C304" s="1" t="s">
        <v>14</v>
      </c>
      <c r="D304" s="1" t="s">
        <v>3</v>
      </c>
      <c r="E304" s="1" t="s">
        <v>11</v>
      </c>
      <c r="F304" s="1" t="s">
        <v>12</v>
      </c>
      <c r="G304" s="1"/>
      <c r="H304" s="1"/>
      <c r="I304" s="1"/>
    </row>
    <row r="305" spans="2:9" x14ac:dyDescent="0.25">
      <c r="B305" s="1">
        <v>7.9</v>
      </c>
      <c r="C305" s="1">
        <v>2.15</v>
      </c>
      <c r="D305" s="1">
        <v>4</v>
      </c>
      <c r="E305" s="1">
        <f>ROUND(B305*C305*D305,2)</f>
        <v>67.94</v>
      </c>
      <c r="F305" s="1" t="s">
        <v>5</v>
      </c>
      <c r="G305" s="1"/>
      <c r="H305" s="1" t="s">
        <v>88</v>
      </c>
      <c r="I305" s="1"/>
    </row>
    <row r="306" spans="2:9" x14ac:dyDescent="0.25">
      <c r="B306" s="1">
        <v>5.24</v>
      </c>
      <c r="C306" s="1">
        <v>2.15</v>
      </c>
      <c r="D306" s="1">
        <v>6</v>
      </c>
      <c r="E306" s="1">
        <f t="shared" ref="E306:E328" si="18">ROUND(B306*C306*D306,2)</f>
        <v>67.599999999999994</v>
      </c>
      <c r="F306" s="1" t="s">
        <v>5</v>
      </c>
      <c r="G306" s="1"/>
      <c r="H306" s="1" t="s">
        <v>88</v>
      </c>
      <c r="I306" s="1"/>
    </row>
    <row r="307" spans="2:9" x14ac:dyDescent="0.25">
      <c r="B307" s="1">
        <v>1.5</v>
      </c>
      <c r="C307" s="1">
        <v>2.15</v>
      </c>
      <c r="D307" s="1">
        <v>1</v>
      </c>
      <c r="E307" s="1">
        <f t="shared" si="18"/>
        <v>3.23</v>
      </c>
      <c r="F307" s="1" t="s">
        <v>5</v>
      </c>
      <c r="G307" s="1"/>
      <c r="H307" s="1"/>
      <c r="I307" s="1"/>
    </row>
    <row r="308" spans="2:9" x14ac:dyDescent="0.25">
      <c r="B308" s="1">
        <v>0.15</v>
      </c>
      <c r="C308" s="1">
        <v>2.15</v>
      </c>
      <c r="D308" s="1">
        <v>9</v>
      </c>
      <c r="E308" s="1">
        <f t="shared" si="18"/>
        <v>2.9</v>
      </c>
      <c r="F308" s="1" t="s">
        <v>5</v>
      </c>
      <c r="G308" s="1"/>
      <c r="H308" s="1"/>
      <c r="I308" s="1"/>
    </row>
    <row r="309" spans="2:9" x14ac:dyDescent="0.25">
      <c r="B309" s="1">
        <v>3.5</v>
      </c>
      <c r="C309" s="1">
        <v>2.15</v>
      </c>
      <c r="D309" s="1">
        <v>1</v>
      </c>
      <c r="E309" s="1">
        <f t="shared" si="18"/>
        <v>7.53</v>
      </c>
      <c r="F309" s="1" t="s">
        <v>5</v>
      </c>
      <c r="G309" s="1"/>
      <c r="H309" s="1"/>
      <c r="I309" s="1"/>
    </row>
    <row r="310" spans="2:9" x14ac:dyDescent="0.25">
      <c r="B310" s="1">
        <v>5.45</v>
      </c>
      <c r="C310" s="1">
        <v>2.15</v>
      </c>
      <c r="D310" s="1">
        <v>1</v>
      </c>
      <c r="E310" s="1">
        <f t="shared" si="18"/>
        <v>11.72</v>
      </c>
      <c r="F310" s="1" t="s">
        <v>5</v>
      </c>
      <c r="G310" s="1"/>
      <c r="H310" s="1"/>
      <c r="I310" s="1"/>
    </row>
    <row r="311" spans="2:9" x14ac:dyDescent="0.25">
      <c r="B311" s="1">
        <v>3.4</v>
      </c>
      <c r="C311" s="1">
        <v>2.15</v>
      </c>
      <c r="D311" s="1">
        <v>2</v>
      </c>
      <c r="E311" s="1">
        <f t="shared" si="18"/>
        <v>14.62</v>
      </c>
      <c r="F311" s="1" t="s">
        <v>5</v>
      </c>
      <c r="G311" s="1"/>
      <c r="H311" s="1"/>
      <c r="I311" s="1"/>
    </row>
    <row r="312" spans="2:9" x14ac:dyDescent="0.25">
      <c r="B312" s="1">
        <v>3.08</v>
      </c>
      <c r="C312" s="1">
        <v>2.15</v>
      </c>
      <c r="D312" s="1">
        <v>1</v>
      </c>
      <c r="E312" s="1">
        <f t="shared" si="18"/>
        <v>6.62</v>
      </c>
      <c r="F312" s="1" t="s">
        <v>5</v>
      </c>
      <c r="G312" s="1"/>
      <c r="H312" s="1"/>
      <c r="I312" s="1"/>
    </row>
    <row r="313" spans="2:9" x14ac:dyDescent="0.25">
      <c r="B313" s="1">
        <v>3.25</v>
      </c>
      <c r="C313" s="1">
        <v>2.15</v>
      </c>
      <c r="D313" s="1">
        <v>2</v>
      </c>
      <c r="E313" s="1">
        <f t="shared" si="18"/>
        <v>13.98</v>
      </c>
      <c r="F313" s="1" t="s">
        <v>5</v>
      </c>
      <c r="G313" s="1"/>
      <c r="H313" s="1"/>
      <c r="I313" s="1"/>
    </row>
    <row r="314" spans="2:9" x14ac:dyDescent="0.25">
      <c r="B314" s="1">
        <v>2.78</v>
      </c>
      <c r="C314" s="1">
        <v>2.15</v>
      </c>
      <c r="D314" s="1">
        <v>2</v>
      </c>
      <c r="E314" s="1">
        <f t="shared" si="18"/>
        <v>11.95</v>
      </c>
      <c r="F314" s="1" t="s">
        <v>5</v>
      </c>
      <c r="G314" s="1"/>
      <c r="H314" s="1" t="s">
        <v>88</v>
      </c>
      <c r="I314" s="1"/>
    </row>
    <row r="315" spans="2:9" x14ac:dyDescent="0.25">
      <c r="B315" s="1">
        <v>5.04</v>
      </c>
      <c r="C315" s="1">
        <v>2.15</v>
      </c>
      <c r="D315" s="1">
        <v>1</v>
      </c>
      <c r="E315" s="1">
        <f t="shared" si="18"/>
        <v>10.84</v>
      </c>
      <c r="F315" s="1" t="s">
        <v>5</v>
      </c>
      <c r="G315" s="1"/>
      <c r="H315" s="1" t="s">
        <v>88</v>
      </c>
      <c r="I315" s="1"/>
    </row>
    <row r="316" spans="2:9" x14ac:dyDescent="0.25">
      <c r="B316" s="1">
        <v>1.8</v>
      </c>
      <c r="C316" s="1">
        <v>2.15</v>
      </c>
      <c r="D316" s="1">
        <v>1</v>
      </c>
      <c r="E316" s="1">
        <f t="shared" si="18"/>
        <v>3.87</v>
      </c>
      <c r="F316" s="1" t="s">
        <v>5</v>
      </c>
      <c r="G316" s="1"/>
      <c r="H316" s="1"/>
      <c r="I316" s="1"/>
    </row>
    <row r="317" spans="2:9" x14ac:dyDescent="0.25">
      <c r="B317" s="1">
        <v>2.15</v>
      </c>
      <c r="C317" s="1">
        <v>2.15</v>
      </c>
      <c r="D317" s="1">
        <v>2</v>
      </c>
      <c r="E317" s="1">
        <f t="shared" si="18"/>
        <v>9.25</v>
      </c>
      <c r="F317" s="1" t="s">
        <v>5</v>
      </c>
      <c r="G317" s="1"/>
      <c r="H317" s="1"/>
      <c r="I317" s="1"/>
    </row>
    <row r="318" spans="2:9" x14ac:dyDescent="0.25">
      <c r="B318" s="1">
        <v>1.65</v>
      </c>
      <c r="C318" s="1">
        <v>2.15</v>
      </c>
      <c r="D318" s="1">
        <v>2</v>
      </c>
      <c r="E318" s="1">
        <f t="shared" si="18"/>
        <v>7.1</v>
      </c>
      <c r="F318" s="1" t="s">
        <v>5</v>
      </c>
      <c r="G318" s="1"/>
      <c r="H318" s="1" t="s">
        <v>88</v>
      </c>
      <c r="I318" s="1"/>
    </row>
    <row r="319" spans="2:9" x14ac:dyDescent="0.25">
      <c r="B319" s="1">
        <v>2</v>
      </c>
      <c r="C319" s="1">
        <v>2.15</v>
      </c>
      <c r="D319" s="1">
        <v>4</v>
      </c>
      <c r="E319" s="1">
        <f t="shared" si="18"/>
        <v>17.2</v>
      </c>
      <c r="F319" s="1" t="s">
        <v>5</v>
      </c>
      <c r="G319" s="1"/>
      <c r="H319" s="1" t="s">
        <v>89</v>
      </c>
      <c r="I319" s="1"/>
    </row>
    <row r="320" spans="2:9" x14ac:dyDescent="0.25">
      <c r="B320" s="1">
        <v>1.2</v>
      </c>
      <c r="C320" s="1">
        <v>2.15</v>
      </c>
      <c r="D320" s="1">
        <v>2</v>
      </c>
      <c r="E320" s="1">
        <f t="shared" si="18"/>
        <v>5.16</v>
      </c>
      <c r="F320" s="1" t="s">
        <v>5</v>
      </c>
      <c r="G320" s="1"/>
      <c r="H320" s="1"/>
      <c r="I320" s="1"/>
    </row>
    <row r="321" spans="2:9" x14ac:dyDescent="0.25">
      <c r="B321" s="1">
        <v>1.75</v>
      </c>
      <c r="C321" s="1">
        <v>2.15</v>
      </c>
      <c r="D321" s="1">
        <v>2</v>
      </c>
      <c r="E321" s="1">
        <f t="shared" si="18"/>
        <v>7.53</v>
      </c>
      <c r="F321" s="1" t="s">
        <v>5</v>
      </c>
      <c r="G321" s="1"/>
      <c r="H321" s="1"/>
      <c r="I321" s="1"/>
    </row>
    <row r="322" spans="2:9" x14ac:dyDescent="0.25">
      <c r="B322" s="1">
        <v>1.89</v>
      </c>
      <c r="C322" s="1">
        <v>2.15</v>
      </c>
      <c r="D322" s="1">
        <v>1</v>
      </c>
      <c r="E322" s="1">
        <f t="shared" si="18"/>
        <v>4.0599999999999996</v>
      </c>
      <c r="F322" s="1" t="s">
        <v>5</v>
      </c>
      <c r="G322" s="1"/>
      <c r="H322" s="1"/>
      <c r="I322" s="1"/>
    </row>
    <row r="323" spans="2:9" x14ac:dyDescent="0.25">
      <c r="B323" s="1">
        <v>9.42</v>
      </c>
      <c r="C323" s="1">
        <v>2.15</v>
      </c>
      <c r="D323" s="1">
        <v>1</v>
      </c>
      <c r="E323" s="1">
        <f t="shared" si="18"/>
        <v>20.25</v>
      </c>
      <c r="F323" s="1" t="s">
        <v>5</v>
      </c>
      <c r="G323" s="1"/>
      <c r="H323" s="1" t="s">
        <v>88</v>
      </c>
      <c r="I323" s="1"/>
    </row>
    <row r="324" spans="2:9" x14ac:dyDescent="0.25">
      <c r="B324" s="1">
        <v>1.4</v>
      </c>
      <c r="C324" s="1">
        <v>2.15</v>
      </c>
      <c r="D324" s="1">
        <v>1</v>
      </c>
      <c r="E324" s="1">
        <f t="shared" si="18"/>
        <v>3.01</v>
      </c>
      <c r="F324" s="1" t="s">
        <v>5</v>
      </c>
      <c r="G324" s="1"/>
      <c r="H324" s="1"/>
      <c r="I324" s="1"/>
    </row>
    <row r="325" spans="2:9" x14ac:dyDescent="0.25">
      <c r="B325" s="1">
        <v>4.1500000000000004</v>
      </c>
      <c r="C325" s="1">
        <v>2.15</v>
      </c>
      <c r="D325" s="1">
        <v>1</v>
      </c>
      <c r="E325" s="1">
        <f t="shared" si="18"/>
        <v>8.92</v>
      </c>
      <c r="F325" s="1" t="s">
        <v>5</v>
      </c>
      <c r="G325" s="1"/>
      <c r="H325" s="1"/>
      <c r="I325" s="1"/>
    </row>
    <row r="326" spans="2:9" x14ac:dyDescent="0.25">
      <c r="B326" s="3">
        <v>4</v>
      </c>
      <c r="C326" s="1">
        <v>4.5</v>
      </c>
      <c r="D326" s="1">
        <v>1</v>
      </c>
      <c r="E326" s="1">
        <f t="shared" si="18"/>
        <v>18</v>
      </c>
      <c r="F326" s="1" t="s">
        <v>5</v>
      </c>
      <c r="G326" s="1"/>
      <c r="H326" s="1"/>
      <c r="I326" s="1"/>
    </row>
    <row r="327" spans="2:9" x14ac:dyDescent="0.25">
      <c r="B327" s="3">
        <v>4</v>
      </c>
      <c r="C327" s="1">
        <v>4</v>
      </c>
      <c r="D327" s="1">
        <v>1</v>
      </c>
      <c r="E327" s="1">
        <f t="shared" si="18"/>
        <v>16</v>
      </c>
      <c r="F327" s="1" t="s">
        <v>5</v>
      </c>
      <c r="G327" s="1"/>
      <c r="H327" s="1"/>
      <c r="I327" s="1"/>
    </row>
    <row r="328" spans="2:9" x14ac:dyDescent="0.25">
      <c r="B328" s="1">
        <v>1.25</v>
      </c>
      <c r="C328" s="1">
        <v>4.5</v>
      </c>
      <c r="D328" s="1">
        <v>2</v>
      </c>
      <c r="E328" s="1">
        <f t="shared" si="18"/>
        <v>11.25</v>
      </c>
      <c r="F328" s="1" t="s">
        <v>5</v>
      </c>
      <c r="G328" s="1"/>
      <c r="H328" s="1"/>
      <c r="I328" s="1"/>
    </row>
    <row r="329" spans="2:9" x14ac:dyDescent="0.25">
      <c r="B329" s="1"/>
      <c r="C329" s="1"/>
      <c r="D329" s="1"/>
      <c r="E329" s="1"/>
      <c r="F329" s="1"/>
      <c r="G329" s="1"/>
      <c r="H329" s="1"/>
      <c r="I329" s="1"/>
    </row>
    <row r="330" spans="2:9" x14ac:dyDescent="0.25">
      <c r="B330" s="1"/>
      <c r="C330" s="1"/>
      <c r="D330" s="1" t="s">
        <v>28</v>
      </c>
      <c r="E330" s="1">
        <f>SUM(E305:E328)</f>
        <v>350.53</v>
      </c>
      <c r="F330" s="1" t="s">
        <v>5</v>
      </c>
      <c r="G330" s="1"/>
      <c r="H330" s="1"/>
      <c r="I330" s="1"/>
    </row>
    <row r="331" spans="2:9" x14ac:dyDescent="0.25">
      <c r="D331" s="7"/>
      <c r="E331" s="7"/>
    </row>
    <row r="332" spans="2:9" x14ac:dyDescent="0.25">
      <c r="B332" s="1" t="s">
        <v>41</v>
      </c>
      <c r="C332" s="1"/>
      <c r="D332" s="6"/>
      <c r="E332" s="6"/>
      <c r="F332" s="1"/>
    </row>
    <row r="333" spans="2:9" x14ac:dyDescent="0.25">
      <c r="B333" s="1" t="s">
        <v>90</v>
      </c>
      <c r="C333" s="1" t="s">
        <v>4</v>
      </c>
      <c r="D333" s="1" t="s">
        <v>3</v>
      </c>
      <c r="E333" s="1" t="s">
        <v>11</v>
      </c>
      <c r="F333" s="1" t="s">
        <v>12</v>
      </c>
    </row>
    <row r="334" spans="2:9" x14ac:dyDescent="0.25">
      <c r="B334" s="3">
        <v>1</v>
      </c>
      <c r="C334" s="1">
        <v>0.15</v>
      </c>
      <c r="D334" s="1">
        <v>2</v>
      </c>
      <c r="E334" s="3">
        <f>B334*C334*D334</f>
        <v>0.3</v>
      </c>
      <c r="F334" s="1" t="s">
        <v>5</v>
      </c>
    </row>
    <row r="335" spans="2:9" x14ac:dyDescent="0.25">
      <c r="B335" s="3">
        <v>2</v>
      </c>
      <c r="C335" s="1">
        <v>0.15</v>
      </c>
      <c r="D335" s="1">
        <v>4</v>
      </c>
      <c r="E335" s="3">
        <f t="shared" ref="E335:E345" si="19">B335*C335*D335</f>
        <v>1.2</v>
      </c>
      <c r="F335" s="1" t="s">
        <v>5</v>
      </c>
    </row>
    <row r="336" spans="2:9" x14ac:dyDescent="0.25">
      <c r="B336" s="3">
        <v>0.9</v>
      </c>
      <c r="C336" s="1">
        <v>2.1</v>
      </c>
      <c r="D336" s="1">
        <v>3</v>
      </c>
      <c r="E336" s="3">
        <f t="shared" si="19"/>
        <v>5.67</v>
      </c>
      <c r="F336" s="1" t="s">
        <v>5</v>
      </c>
    </row>
    <row r="337" spans="2:7" x14ac:dyDescent="0.25">
      <c r="B337" s="3">
        <v>0.8</v>
      </c>
      <c r="C337" s="1">
        <v>2.1</v>
      </c>
      <c r="D337" s="1">
        <v>4</v>
      </c>
      <c r="E337" s="3">
        <f t="shared" si="19"/>
        <v>6.7200000000000006</v>
      </c>
      <c r="F337" s="1" t="s">
        <v>5</v>
      </c>
    </row>
    <row r="338" spans="2:7" x14ac:dyDescent="0.25">
      <c r="B338" s="3">
        <v>2</v>
      </c>
      <c r="C338" s="1">
        <v>0.15</v>
      </c>
      <c r="D338" s="1">
        <v>1</v>
      </c>
      <c r="E338" s="3">
        <f t="shared" si="19"/>
        <v>0.3</v>
      </c>
      <c r="F338" s="1" t="s">
        <v>5</v>
      </c>
    </row>
    <row r="339" spans="2:7" x14ac:dyDescent="0.25">
      <c r="B339" s="3">
        <v>3.8</v>
      </c>
      <c r="C339" s="1">
        <v>1.75</v>
      </c>
      <c r="D339" s="1">
        <v>1</v>
      </c>
      <c r="E339" s="3">
        <f t="shared" si="19"/>
        <v>6.6499999999999995</v>
      </c>
      <c r="F339" s="1" t="s">
        <v>5</v>
      </c>
    </row>
    <row r="340" spans="2:7" x14ac:dyDescent="0.25">
      <c r="B340" s="3">
        <v>1.25</v>
      </c>
      <c r="C340" s="1">
        <v>1.75</v>
      </c>
      <c r="D340" s="1">
        <v>1</v>
      </c>
      <c r="E340" s="3">
        <f t="shared" si="19"/>
        <v>2.1875</v>
      </c>
      <c r="F340" s="1" t="s">
        <v>5</v>
      </c>
    </row>
    <row r="341" spans="2:7" x14ac:dyDescent="0.25">
      <c r="B341" s="3">
        <v>3.8</v>
      </c>
      <c r="C341" s="1">
        <v>1.9</v>
      </c>
      <c r="D341" s="1">
        <v>1</v>
      </c>
      <c r="E341" s="3">
        <f t="shared" si="19"/>
        <v>7.22</v>
      </c>
      <c r="F341" s="1" t="s">
        <v>5</v>
      </c>
    </row>
    <row r="342" spans="2:7" x14ac:dyDescent="0.25">
      <c r="B342" s="3">
        <v>1.25</v>
      </c>
      <c r="C342" s="1">
        <v>1.9</v>
      </c>
      <c r="D342" s="1">
        <v>2</v>
      </c>
      <c r="E342" s="3">
        <f t="shared" si="19"/>
        <v>4.75</v>
      </c>
      <c r="F342" s="1" t="s">
        <v>5</v>
      </c>
    </row>
    <row r="343" spans="2:7" x14ac:dyDescent="0.25">
      <c r="B343" s="3">
        <v>1</v>
      </c>
      <c r="C343" s="1">
        <v>0.5</v>
      </c>
      <c r="D343" s="1">
        <v>3</v>
      </c>
      <c r="E343" s="3">
        <f t="shared" si="19"/>
        <v>1.5</v>
      </c>
      <c r="F343" s="1" t="s">
        <v>5</v>
      </c>
    </row>
    <row r="344" spans="2:7" x14ac:dyDescent="0.25">
      <c r="B344" s="3">
        <v>1</v>
      </c>
      <c r="C344" s="1">
        <v>2.1</v>
      </c>
      <c r="D344" s="1">
        <v>1</v>
      </c>
      <c r="E344" s="3">
        <f t="shared" si="19"/>
        <v>2.1</v>
      </c>
      <c r="F344" s="1" t="s">
        <v>5</v>
      </c>
    </row>
    <row r="345" spans="2:7" x14ac:dyDescent="0.25">
      <c r="B345" s="3">
        <v>1.65</v>
      </c>
      <c r="C345" s="1">
        <v>3</v>
      </c>
      <c r="D345" s="1">
        <v>1</v>
      </c>
      <c r="E345" s="3">
        <f t="shared" si="19"/>
        <v>4.9499999999999993</v>
      </c>
      <c r="F345" s="1" t="s">
        <v>5</v>
      </c>
      <c r="G345" s="1" t="s">
        <v>105</v>
      </c>
    </row>
    <row r="346" spans="2:7" x14ac:dyDescent="0.25">
      <c r="B346" s="1"/>
      <c r="C346" s="1"/>
      <c r="D346" s="1" t="s">
        <v>28</v>
      </c>
      <c r="E346" s="3">
        <f>SUM(E334:E345)</f>
        <v>43.547499999999999</v>
      </c>
      <c r="F346" s="1" t="s">
        <v>5</v>
      </c>
    </row>
    <row r="348" spans="2:7" x14ac:dyDescent="0.25">
      <c r="D348" s="6" t="s">
        <v>28</v>
      </c>
      <c r="E348" s="6">
        <f>E330-E346</f>
        <v>306.98249999999996</v>
      </c>
      <c r="F348" s="6" t="s">
        <v>5</v>
      </c>
    </row>
    <row r="349" spans="2:7" x14ac:dyDescent="0.25">
      <c r="D349" s="7"/>
      <c r="E349" s="7"/>
      <c r="F349" s="7"/>
    </row>
    <row r="350" spans="2:7" x14ac:dyDescent="0.25">
      <c r="B350" s="1" t="s">
        <v>114</v>
      </c>
      <c r="D350" s="7"/>
      <c r="E350" s="7"/>
      <c r="F350" s="7"/>
    </row>
    <row r="351" spans="2:7" x14ac:dyDescent="0.25">
      <c r="B351" s="1" t="s">
        <v>10</v>
      </c>
      <c r="C351" s="1" t="s">
        <v>14</v>
      </c>
      <c r="D351" s="1" t="s">
        <v>3</v>
      </c>
      <c r="E351" s="1" t="s">
        <v>11</v>
      </c>
      <c r="F351" s="1" t="s">
        <v>12</v>
      </c>
    </row>
    <row r="352" spans="2:7" x14ac:dyDescent="0.25">
      <c r="B352" s="1">
        <v>7.9</v>
      </c>
      <c r="C352" s="1">
        <v>2.15</v>
      </c>
      <c r="D352" s="1">
        <v>1</v>
      </c>
      <c r="E352" s="1">
        <f>ROUND(B352*C352*D352,2)</f>
        <v>16.989999999999998</v>
      </c>
      <c r="F352" s="1" t="s">
        <v>5</v>
      </c>
    </row>
    <row r="353" spans="1:8" x14ac:dyDescent="0.25">
      <c r="B353" s="1">
        <v>5.24</v>
      </c>
      <c r="C353" s="1">
        <v>2.15</v>
      </c>
      <c r="D353" s="1">
        <v>1</v>
      </c>
      <c r="E353" s="1">
        <f t="shared" ref="E353:E358" si="20">ROUND(B353*C353*D353,2)</f>
        <v>11.27</v>
      </c>
      <c r="F353" s="1" t="s">
        <v>5</v>
      </c>
    </row>
    <row r="354" spans="1:8" x14ac:dyDescent="0.25">
      <c r="B354" s="1">
        <v>2.78</v>
      </c>
      <c r="C354" s="1">
        <v>2.15</v>
      </c>
      <c r="D354" s="1">
        <v>1</v>
      </c>
      <c r="E354" s="1">
        <f t="shared" si="20"/>
        <v>5.98</v>
      </c>
      <c r="F354" s="1" t="s">
        <v>5</v>
      </c>
    </row>
    <row r="355" spans="1:8" x14ac:dyDescent="0.25">
      <c r="B355" s="1">
        <v>5.04</v>
      </c>
      <c r="C355" s="1">
        <v>2.15</v>
      </c>
      <c r="D355" s="1">
        <v>1</v>
      </c>
      <c r="E355" s="1">
        <f t="shared" si="20"/>
        <v>10.84</v>
      </c>
      <c r="F355" s="1" t="s">
        <v>5</v>
      </c>
    </row>
    <row r="356" spans="1:8" x14ac:dyDescent="0.25">
      <c r="B356" s="1">
        <v>1.65</v>
      </c>
      <c r="C356" s="1">
        <v>2.15</v>
      </c>
      <c r="D356" s="1">
        <v>1</v>
      </c>
      <c r="E356" s="1">
        <f t="shared" si="20"/>
        <v>3.55</v>
      </c>
      <c r="F356" s="1" t="s">
        <v>5</v>
      </c>
    </row>
    <row r="357" spans="1:8" x14ac:dyDescent="0.25">
      <c r="B357" s="1">
        <v>2</v>
      </c>
      <c r="C357" s="1">
        <v>2.15</v>
      </c>
      <c r="D357" s="1">
        <v>2</v>
      </c>
      <c r="E357" s="1">
        <f t="shared" si="20"/>
        <v>8.6</v>
      </c>
      <c r="F357" s="1" t="s">
        <v>5</v>
      </c>
    </row>
    <row r="358" spans="1:8" x14ac:dyDescent="0.25">
      <c r="B358" s="1">
        <v>9.42</v>
      </c>
      <c r="C358" s="1">
        <v>2.15</v>
      </c>
      <c r="D358" s="1">
        <v>1</v>
      </c>
      <c r="E358" s="1">
        <f t="shared" si="20"/>
        <v>20.25</v>
      </c>
      <c r="F358" s="1" t="s">
        <v>5</v>
      </c>
    </row>
    <row r="359" spans="1:8" x14ac:dyDescent="0.25">
      <c r="B359" s="1"/>
      <c r="C359" s="1"/>
      <c r="D359" s="6" t="s">
        <v>28</v>
      </c>
      <c r="E359" s="6">
        <f>SUM(E352:E358)</f>
        <v>77.47999999999999</v>
      </c>
      <c r="F359" s="6" t="s">
        <v>5</v>
      </c>
    </row>
    <row r="360" spans="1:8" x14ac:dyDescent="0.25">
      <c r="D360" s="7"/>
      <c r="E360" s="7"/>
      <c r="F360" s="7"/>
    </row>
    <row r="361" spans="1:8" x14ac:dyDescent="0.25">
      <c r="A361" s="1">
        <v>9</v>
      </c>
      <c r="B361" s="1" t="s">
        <v>55</v>
      </c>
      <c r="C361" s="1"/>
      <c r="D361" s="1"/>
      <c r="E361" s="1"/>
      <c r="F361" s="1"/>
      <c r="G361" s="1"/>
      <c r="H361" s="1"/>
    </row>
    <row r="362" spans="1:8" x14ac:dyDescent="0.25">
      <c r="A362" s="1"/>
      <c r="B362" s="1" t="s">
        <v>94</v>
      </c>
      <c r="C362" s="1"/>
      <c r="D362" s="1"/>
      <c r="E362" s="1"/>
      <c r="F362" s="1"/>
      <c r="G362" s="1"/>
      <c r="H362" s="1"/>
    </row>
    <row r="363" spans="1:8" x14ac:dyDescent="0.25">
      <c r="A363" s="1"/>
      <c r="B363" s="1" t="s">
        <v>0</v>
      </c>
      <c r="C363" s="1" t="s">
        <v>91</v>
      </c>
      <c r="D363" s="1" t="s">
        <v>4</v>
      </c>
      <c r="E363" s="1" t="s">
        <v>11</v>
      </c>
      <c r="F363" s="1" t="s">
        <v>12</v>
      </c>
      <c r="G363" s="1"/>
      <c r="H363" s="1"/>
    </row>
    <row r="364" spans="1:8" x14ac:dyDescent="0.25">
      <c r="A364" s="1"/>
      <c r="B364" s="1">
        <v>16.05</v>
      </c>
      <c r="C364" s="1">
        <v>4.9000000000000004</v>
      </c>
      <c r="D364" s="1">
        <v>0.67</v>
      </c>
      <c r="E364" s="1">
        <f>ROUND((SQRT((D364*D364)+(C364*C364)))*B364,2)</f>
        <v>79.38</v>
      </c>
      <c r="F364" s="1" t="s">
        <v>5</v>
      </c>
      <c r="G364" s="1" t="s">
        <v>92</v>
      </c>
      <c r="H364" s="1"/>
    </row>
    <row r="365" spans="1:8" x14ac:dyDescent="0.25">
      <c r="A365" s="1"/>
      <c r="B365" s="1"/>
      <c r="C365" s="1"/>
      <c r="D365" s="1"/>
      <c r="E365" s="1"/>
      <c r="F365" s="1"/>
      <c r="G365" s="1"/>
      <c r="H365" s="1"/>
    </row>
    <row r="366" spans="1:8" x14ac:dyDescent="0.25">
      <c r="A366" s="1"/>
      <c r="B366" s="1">
        <v>11.64</v>
      </c>
      <c r="C366" s="1">
        <v>3.27</v>
      </c>
      <c r="D366" s="1">
        <v>0.85</v>
      </c>
      <c r="E366" s="1">
        <f t="shared" ref="E366:E367" si="21">ROUND((SQRT((D366*D366)+(C366*C366)))*B366,2)</f>
        <v>39.33</v>
      </c>
      <c r="F366" s="1" t="s">
        <v>5</v>
      </c>
      <c r="G366" s="1" t="s">
        <v>93</v>
      </c>
      <c r="H366" s="1"/>
    </row>
    <row r="367" spans="1:8" x14ac:dyDescent="0.25">
      <c r="A367" s="1"/>
      <c r="B367" s="1">
        <v>11.64</v>
      </c>
      <c r="C367" s="1">
        <v>3.27</v>
      </c>
      <c r="D367" s="1">
        <v>0.85</v>
      </c>
      <c r="E367" s="1">
        <f t="shared" si="21"/>
        <v>39.33</v>
      </c>
      <c r="F367" s="1" t="s">
        <v>5</v>
      </c>
      <c r="G367" s="1"/>
      <c r="H367" s="1"/>
    </row>
    <row r="368" spans="1:8" x14ac:dyDescent="0.25">
      <c r="A368" s="1"/>
      <c r="B368" s="1"/>
      <c r="C368" s="6" t="s">
        <v>28</v>
      </c>
      <c r="D368" s="1"/>
      <c r="E368" s="6">
        <f>SUM(E366:E367)</f>
        <v>78.66</v>
      </c>
      <c r="F368" s="6" t="s">
        <v>5</v>
      </c>
      <c r="G368" s="1"/>
      <c r="H368" s="1"/>
    </row>
    <row r="369" spans="1:8" x14ac:dyDescent="0.25">
      <c r="A369" s="1"/>
      <c r="B369" s="1"/>
      <c r="C369" s="1"/>
      <c r="D369" s="1"/>
      <c r="E369" s="1"/>
      <c r="F369" s="1"/>
      <c r="G369" s="1"/>
      <c r="H369" s="1"/>
    </row>
    <row r="370" spans="1:8" x14ac:dyDescent="0.25">
      <c r="A370" s="1"/>
      <c r="B370" s="1" t="s">
        <v>56</v>
      </c>
      <c r="C370" s="1"/>
      <c r="D370" s="1"/>
      <c r="E370" s="1"/>
      <c r="F370" s="1"/>
      <c r="G370" s="1"/>
      <c r="H370" s="1"/>
    </row>
    <row r="371" spans="1:8" x14ac:dyDescent="0.25">
      <c r="A371" s="1"/>
      <c r="C371" s="1" t="s">
        <v>10</v>
      </c>
      <c r="D371" s="1"/>
      <c r="E371" s="1"/>
      <c r="F371" s="1"/>
      <c r="G371" s="1"/>
      <c r="H371" s="1"/>
    </row>
    <row r="372" spans="1:8" x14ac:dyDescent="0.25">
      <c r="A372" s="1"/>
      <c r="C372" s="1">
        <v>8.15</v>
      </c>
      <c r="D372" s="1" t="s">
        <v>30</v>
      </c>
      <c r="E372" s="1"/>
      <c r="F372" s="1"/>
      <c r="G372" s="1"/>
      <c r="H372" s="1"/>
    </row>
    <row r="373" spans="1:8" x14ac:dyDescent="0.25">
      <c r="A373" s="1"/>
      <c r="C373" s="1">
        <v>4.79</v>
      </c>
      <c r="D373" s="1" t="s">
        <v>30</v>
      </c>
      <c r="E373" s="1"/>
      <c r="F373" s="1"/>
      <c r="G373" s="1"/>
      <c r="H373" s="1"/>
    </row>
    <row r="374" spans="1:8" x14ac:dyDescent="0.25">
      <c r="A374" s="1"/>
      <c r="C374" s="1">
        <v>4.72</v>
      </c>
      <c r="D374" s="1" t="s">
        <v>30</v>
      </c>
      <c r="E374" s="1"/>
      <c r="F374" s="1"/>
      <c r="G374" s="1"/>
      <c r="H374" s="1"/>
    </row>
    <row r="375" spans="1:8" x14ac:dyDescent="0.25">
      <c r="A375" s="1"/>
      <c r="B375" s="6" t="s">
        <v>1</v>
      </c>
      <c r="C375" s="6">
        <f>SUM(C372:C374)</f>
        <v>17.66</v>
      </c>
      <c r="D375" s="6" t="s">
        <v>30</v>
      </c>
      <c r="E375" s="1"/>
      <c r="F375" s="1"/>
      <c r="G375" s="1"/>
      <c r="H375" s="1"/>
    </row>
    <row r="376" spans="1:8" x14ac:dyDescent="0.25">
      <c r="C376" s="7"/>
      <c r="D376" s="7"/>
      <c r="E376" s="7"/>
    </row>
    <row r="377" spans="1:8" x14ac:dyDescent="0.25">
      <c r="B377" s="1" t="s">
        <v>57</v>
      </c>
      <c r="C377" s="1"/>
    </row>
    <row r="378" spans="1:8" x14ac:dyDescent="0.25">
      <c r="B378" s="1" t="s">
        <v>10</v>
      </c>
      <c r="C378" s="1"/>
    </row>
    <row r="379" spans="1:8" x14ac:dyDescent="0.25">
      <c r="B379" s="6">
        <v>15.6</v>
      </c>
      <c r="C379" s="6" t="s">
        <v>30</v>
      </c>
      <c r="D379" s="1"/>
      <c r="E379" s="1" t="s">
        <v>95</v>
      </c>
      <c r="F379" s="1"/>
    </row>
    <row r="380" spans="1:8" x14ac:dyDescent="0.25">
      <c r="B380" s="1"/>
      <c r="C380" s="1"/>
      <c r="D380" s="1"/>
      <c r="E380" s="1"/>
      <c r="F380" s="1"/>
    </row>
    <row r="381" spans="1:8" x14ac:dyDescent="0.25">
      <c r="B381" s="1" t="s">
        <v>58</v>
      </c>
      <c r="C381" s="1"/>
      <c r="D381" s="1"/>
      <c r="E381" s="1"/>
      <c r="F381" s="1"/>
    </row>
    <row r="382" spans="1:8" x14ac:dyDescent="0.25">
      <c r="B382" s="1" t="s">
        <v>10</v>
      </c>
      <c r="C382" s="1">
        <v>11.75</v>
      </c>
      <c r="D382" s="1" t="s">
        <v>30</v>
      </c>
      <c r="E382" s="1"/>
      <c r="F382" s="1"/>
    </row>
    <row r="383" spans="1:8" x14ac:dyDescent="0.25">
      <c r="B383" s="1"/>
      <c r="C383" s="1">
        <v>11.65</v>
      </c>
      <c r="D383" s="1" t="s">
        <v>30</v>
      </c>
      <c r="E383" s="1"/>
      <c r="F383" s="1"/>
    </row>
    <row r="384" spans="1:8" x14ac:dyDescent="0.25">
      <c r="B384" s="6" t="s">
        <v>28</v>
      </c>
      <c r="C384" s="6">
        <f>SUM(C382:C383)</f>
        <v>23.4</v>
      </c>
      <c r="D384" s="6" t="s">
        <v>30</v>
      </c>
      <c r="E384" s="1"/>
      <c r="F384" s="1"/>
    </row>
    <row r="385" spans="1:6" x14ac:dyDescent="0.25">
      <c r="B385" s="7"/>
      <c r="C385" s="7"/>
    </row>
    <row r="387" spans="1:6" x14ac:dyDescent="0.25">
      <c r="A387" s="1">
        <v>10</v>
      </c>
      <c r="B387" s="1" t="s">
        <v>59</v>
      </c>
      <c r="C387" s="1"/>
      <c r="D387" s="1"/>
      <c r="E387" s="1"/>
      <c r="F387" s="1"/>
    </row>
    <row r="388" spans="1:6" x14ac:dyDescent="0.25">
      <c r="A388" s="1"/>
      <c r="B388" s="1" t="s">
        <v>47</v>
      </c>
      <c r="C388" s="1" t="s">
        <v>10</v>
      </c>
      <c r="D388" s="1" t="s">
        <v>3</v>
      </c>
      <c r="E388" s="1" t="s">
        <v>11</v>
      </c>
      <c r="F388" s="1" t="s">
        <v>12</v>
      </c>
    </row>
    <row r="389" spans="1:6" x14ac:dyDescent="0.25">
      <c r="A389" s="1"/>
      <c r="B389" s="3">
        <v>5.24</v>
      </c>
      <c r="C389" s="3">
        <v>1.8</v>
      </c>
      <c r="D389" s="1">
        <v>2</v>
      </c>
      <c r="E389" s="3">
        <f>ROUND(B389*C389*D389,2)</f>
        <v>18.86</v>
      </c>
      <c r="F389" s="1" t="s">
        <v>5</v>
      </c>
    </row>
    <row r="390" spans="1:6" x14ac:dyDescent="0.25">
      <c r="A390" s="1"/>
      <c r="B390" s="3">
        <v>5.24</v>
      </c>
      <c r="C390" s="3">
        <v>4</v>
      </c>
      <c r="D390" s="1">
        <v>1</v>
      </c>
      <c r="E390" s="3">
        <f t="shared" ref="E390:E398" si="22">ROUND(B390*C390*D390,2)</f>
        <v>20.96</v>
      </c>
      <c r="F390" s="1" t="s">
        <v>5</v>
      </c>
    </row>
    <row r="391" spans="1:6" x14ac:dyDescent="0.25">
      <c r="A391" s="1"/>
      <c r="B391" s="3">
        <v>7.93</v>
      </c>
      <c r="C391" s="3">
        <v>1.5</v>
      </c>
      <c r="D391" s="1">
        <v>1</v>
      </c>
      <c r="E391" s="3">
        <f t="shared" si="22"/>
        <v>11.9</v>
      </c>
      <c r="F391" s="1" t="s">
        <v>5</v>
      </c>
    </row>
    <row r="392" spans="1:6" x14ac:dyDescent="0.25">
      <c r="A392" s="1"/>
      <c r="B392" s="3">
        <v>5.45</v>
      </c>
      <c r="C392" s="3">
        <v>5.05</v>
      </c>
      <c r="D392" s="1">
        <v>1</v>
      </c>
      <c r="E392" s="3">
        <f t="shared" si="22"/>
        <v>27.52</v>
      </c>
      <c r="F392" s="1" t="s">
        <v>5</v>
      </c>
    </row>
    <row r="393" spans="1:6" x14ac:dyDescent="0.25">
      <c r="A393" s="1"/>
      <c r="B393" s="3">
        <v>4.38</v>
      </c>
      <c r="C393" s="3">
        <v>1.5</v>
      </c>
      <c r="D393" s="1">
        <v>1</v>
      </c>
      <c r="E393" s="3">
        <f t="shared" si="22"/>
        <v>6.57</v>
      </c>
      <c r="F393" s="1" t="s">
        <v>5</v>
      </c>
    </row>
    <row r="394" spans="1:6" x14ac:dyDescent="0.25">
      <c r="A394" s="1"/>
      <c r="B394" s="3">
        <v>3.25</v>
      </c>
      <c r="C394" s="3">
        <v>2.78</v>
      </c>
      <c r="D394" s="1">
        <v>1</v>
      </c>
      <c r="E394" s="3">
        <f t="shared" si="22"/>
        <v>9.0399999999999991</v>
      </c>
      <c r="F394" s="1" t="s">
        <v>5</v>
      </c>
    </row>
    <row r="395" spans="1:6" x14ac:dyDescent="0.25">
      <c r="A395" s="1"/>
      <c r="B395" s="3">
        <v>5.07</v>
      </c>
      <c r="C395" s="3">
        <v>4.9000000000000004</v>
      </c>
      <c r="D395" s="1">
        <v>1</v>
      </c>
      <c r="E395" s="3">
        <f t="shared" si="22"/>
        <v>24.84</v>
      </c>
      <c r="F395" s="1" t="s">
        <v>5</v>
      </c>
    </row>
    <row r="396" spans="1:6" x14ac:dyDescent="0.25">
      <c r="A396" s="1"/>
      <c r="B396" s="3">
        <v>2</v>
      </c>
      <c r="C396" s="3">
        <v>1.75</v>
      </c>
      <c r="D396" s="1">
        <v>1</v>
      </c>
      <c r="E396" s="3">
        <f t="shared" si="22"/>
        <v>3.5</v>
      </c>
      <c r="F396" s="1" t="s">
        <v>5</v>
      </c>
    </row>
    <row r="397" spans="1:6" x14ac:dyDescent="0.25">
      <c r="A397" s="1"/>
      <c r="B397" s="3">
        <v>1.25</v>
      </c>
      <c r="C397" s="3">
        <v>2.15</v>
      </c>
      <c r="D397" s="1">
        <v>1</v>
      </c>
      <c r="E397" s="3">
        <f t="shared" si="22"/>
        <v>2.69</v>
      </c>
      <c r="F397" s="1" t="s">
        <v>5</v>
      </c>
    </row>
    <row r="398" spans="1:6" x14ac:dyDescent="0.25">
      <c r="A398" s="1"/>
      <c r="B398" s="3">
        <v>2</v>
      </c>
      <c r="C398" s="3">
        <v>1.65</v>
      </c>
      <c r="D398" s="1">
        <v>1</v>
      </c>
      <c r="E398" s="3">
        <f t="shared" si="22"/>
        <v>3.3</v>
      </c>
      <c r="F398" s="1" t="s">
        <v>5</v>
      </c>
    </row>
    <row r="399" spans="1:6" x14ac:dyDescent="0.25">
      <c r="A399" s="1"/>
      <c r="B399" s="1"/>
      <c r="C399" s="1"/>
      <c r="D399" s="6" t="s">
        <v>28</v>
      </c>
      <c r="E399" s="6">
        <f>SUM(E389:E398)</f>
        <v>129.18</v>
      </c>
      <c r="F399" s="6" t="s">
        <v>5</v>
      </c>
    </row>
    <row r="402" spans="1:13" x14ac:dyDescent="0.25">
      <c r="A402" s="1">
        <v>11</v>
      </c>
      <c r="B402" s="1" t="s">
        <v>60</v>
      </c>
      <c r="C402" s="1"/>
      <c r="D402" s="1"/>
      <c r="E402" s="1"/>
      <c r="F402" s="1"/>
      <c r="G402" s="1"/>
      <c r="H402" s="1"/>
    </row>
    <row r="403" spans="1:13" x14ac:dyDescent="0.25">
      <c r="A403" s="1"/>
      <c r="B403" s="1" t="s">
        <v>61</v>
      </c>
      <c r="C403" s="1"/>
      <c r="D403" s="1"/>
      <c r="E403" s="1"/>
      <c r="F403" s="1"/>
      <c r="G403" s="1"/>
      <c r="H403" s="1"/>
    </row>
    <row r="404" spans="1:13" x14ac:dyDescent="0.25">
      <c r="A404" s="1"/>
      <c r="B404" s="1" t="s">
        <v>10</v>
      </c>
      <c r="C404" s="1" t="s">
        <v>14</v>
      </c>
      <c r="D404" s="1" t="s">
        <v>3</v>
      </c>
      <c r="E404" s="1" t="s">
        <v>11</v>
      </c>
      <c r="F404" s="1" t="s">
        <v>12</v>
      </c>
      <c r="G404" s="1"/>
      <c r="H404" s="1"/>
      <c r="J404" s="1"/>
      <c r="K404" s="1"/>
      <c r="L404" s="1"/>
      <c r="M404" s="1"/>
    </row>
    <row r="405" spans="1:13" x14ac:dyDescent="0.25">
      <c r="A405" s="1"/>
      <c r="B405" s="1">
        <v>3.5</v>
      </c>
      <c r="C405" s="1">
        <v>4.54</v>
      </c>
      <c r="D405" s="1">
        <v>1</v>
      </c>
      <c r="E405" s="3">
        <f t="shared" ref="E405:E411" si="23">B405*C405*D405</f>
        <v>15.89</v>
      </c>
      <c r="F405" s="1" t="s">
        <v>5</v>
      </c>
      <c r="G405" s="1" t="s">
        <v>107</v>
      </c>
      <c r="J405" s="1"/>
      <c r="K405" s="1"/>
      <c r="L405" s="1"/>
      <c r="M405" s="1"/>
    </row>
    <row r="406" spans="1:13" x14ac:dyDescent="0.25">
      <c r="A406" s="1"/>
      <c r="B406" s="1">
        <v>3.5</v>
      </c>
      <c r="C406" s="1">
        <v>4.54</v>
      </c>
      <c r="D406" s="1">
        <v>1</v>
      </c>
      <c r="E406" s="3">
        <f t="shared" si="23"/>
        <v>15.89</v>
      </c>
      <c r="F406" s="1" t="s">
        <v>5</v>
      </c>
      <c r="G406" s="1" t="s">
        <v>107</v>
      </c>
      <c r="M406" s="3"/>
    </row>
    <row r="407" spans="1:13" x14ac:dyDescent="0.25">
      <c r="A407" s="1"/>
      <c r="B407" s="1">
        <v>16.079999999999998</v>
      </c>
      <c r="C407" s="1">
        <v>4.54</v>
      </c>
      <c r="D407" s="1">
        <v>1</v>
      </c>
      <c r="E407" s="3">
        <f t="shared" si="23"/>
        <v>73.003199999999993</v>
      </c>
      <c r="F407" s="1" t="s">
        <v>5</v>
      </c>
      <c r="G407" s="1" t="s">
        <v>107</v>
      </c>
      <c r="H407" s="1"/>
      <c r="M407" s="3"/>
    </row>
    <row r="408" spans="1:13" x14ac:dyDescent="0.25">
      <c r="A408" s="1"/>
      <c r="B408" s="1">
        <v>4.9000000000000004</v>
      </c>
      <c r="C408" s="1">
        <v>4.54</v>
      </c>
      <c r="D408" s="1">
        <v>1</v>
      </c>
      <c r="E408" s="3">
        <f t="shared" si="23"/>
        <v>22.246000000000002</v>
      </c>
      <c r="F408" s="1" t="s">
        <v>5</v>
      </c>
      <c r="G408" s="1"/>
      <c r="H408" s="1"/>
      <c r="M408" s="3"/>
    </row>
    <row r="409" spans="1:13" x14ac:dyDescent="0.25">
      <c r="A409" s="1"/>
      <c r="B409" s="1">
        <v>7.04</v>
      </c>
      <c r="C409" s="1">
        <v>3</v>
      </c>
      <c r="D409" s="1">
        <v>1</v>
      </c>
      <c r="E409" s="3">
        <f t="shared" si="23"/>
        <v>21.12</v>
      </c>
      <c r="F409" s="1" t="s">
        <v>5</v>
      </c>
      <c r="G409" s="1"/>
      <c r="H409" s="1"/>
    </row>
    <row r="410" spans="1:13" x14ac:dyDescent="0.25">
      <c r="A410" s="1"/>
      <c r="B410" s="1">
        <v>7.04</v>
      </c>
      <c r="C410" s="1">
        <v>1.58</v>
      </c>
      <c r="D410" s="1">
        <v>1</v>
      </c>
      <c r="E410" s="3">
        <f t="shared" si="23"/>
        <v>11.123200000000001</v>
      </c>
      <c r="F410" s="1" t="s">
        <v>5</v>
      </c>
      <c r="G410" s="1"/>
      <c r="H410" s="1"/>
    </row>
    <row r="411" spans="1:13" x14ac:dyDescent="0.25">
      <c r="A411" s="1"/>
      <c r="B411" s="1">
        <v>7.9</v>
      </c>
      <c r="C411" s="1">
        <v>3.58</v>
      </c>
      <c r="D411" s="1">
        <v>1</v>
      </c>
      <c r="E411" s="3">
        <f t="shared" si="23"/>
        <v>28.282000000000004</v>
      </c>
      <c r="F411" s="1" t="s">
        <v>5</v>
      </c>
      <c r="G411" s="1"/>
      <c r="H411" s="1"/>
    </row>
    <row r="412" spans="1:13" x14ac:dyDescent="0.25">
      <c r="A412" s="1"/>
      <c r="B412" s="1"/>
      <c r="C412" s="1"/>
      <c r="D412" s="1" t="s">
        <v>28</v>
      </c>
      <c r="E412" s="3">
        <f>ROUND(SUM(E405:E411),2)</f>
        <v>187.55</v>
      </c>
      <c r="F412" s="1" t="s">
        <v>5</v>
      </c>
      <c r="G412" s="1"/>
      <c r="H412" s="1"/>
    </row>
    <row r="413" spans="1:13" x14ac:dyDescent="0.25">
      <c r="A413" s="1"/>
      <c r="B413" s="1"/>
      <c r="C413" s="1"/>
      <c r="D413" s="6"/>
      <c r="E413" s="6"/>
      <c r="F413" s="1"/>
      <c r="G413" s="1"/>
      <c r="H413" s="1"/>
    </row>
    <row r="414" spans="1:13" x14ac:dyDescent="0.25">
      <c r="A414" s="1"/>
      <c r="B414" s="1" t="s">
        <v>41</v>
      </c>
      <c r="C414" s="1"/>
      <c r="D414" s="6"/>
      <c r="E414" s="6"/>
      <c r="F414" s="1"/>
      <c r="G414" s="1"/>
      <c r="H414" s="1"/>
    </row>
    <row r="415" spans="1:13" x14ac:dyDescent="0.25">
      <c r="A415" s="1"/>
      <c r="B415" s="1" t="s">
        <v>10</v>
      </c>
      <c r="C415" s="1" t="s">
        <v>4</v>
      </c>
      <c r="D415" s="1" t="s">
        <v>3</v>
      </c>
      <c r="E415" s="1" t="s">
        <v>11</v>
      </c>
      <c r="F415" s="1" t="s">
        <v>12</v>
      </c>
      <c r="G415" s="1"/>
      <c r="H415" s="1"/>
    </row>
    <row r="416" spans="1:13" x14ac:dyDescent="0.25">
      <c r="A416" s="1"/>
      <c r="B416" s="1">
        <v>2</v>
      </c>
      <c r="C416" s="1">
        <v>1.9</v>
      </c>
      <c r="D416" s="1">
        <v>1</v>
      </c>
      <c r="E416" s="1">
        <f>ROUND(B416*C416*D416,2)</f>
        <v>3.8</v>
      </c>
      <c r="F416" s="1" t="s">
        <v>5</v>
      </c>
      <c r="G416" s="1"/>
      <c r="H416" s="1"/>
    </row>
    <row r="417" spans="1:13" x14ac:dyDescent="0.25">
      <c r="A417" s="1"/>
      <c r="B417" s="1">
        <v>1</v>
      </c>
      <c r="C417" s="1">
        <v>2.1</v>
      </c>
      <c r="D417" s="1">
        <v>2</v>
      </c>
      <c r="E417" s="1">
        <f t="shared" ref="E417:E418" si="24">ROUND(B417*C417*D417,2)</f>
        <v>4.2</v>
      </c>
      <c r="F417" s="1" t="s">
        <v>5</v>
      </c>
      <c r="G417" s="1"/>
      <c r="H417" s="1"/>
    </row>
    <row r="418" spans="1:13" x14ac:dyDescent="0.25">
      <c r="A418" s="1"/>
      <c r="B418" s="1">
        <v>2</v>
      </c>
      <c r="C418" s="1">
        <v>0.5</v>
      </c>
      <c r="D418" s="1">
        <v>6</v>
      </c>
      <c r="E418" s="1">
        <f t="shared" si="24"/>
        <v>6</v>
      </c>
      <c r="F418" s="1" t="s">
        <v>5</v>
      </c>
      <c r="G418" s="1"/>
      <c r="H418" s="1"/>
    </row>
    <row r="419" spans="1:13" x14ac:dyDescent="0.25">
      <c r="A419" s="1"/>
      <c r="B419" s="1">
        <v>1</v>
      </c>
      <c r="C419" s="1">
        <v>0.5</v>
      </c>
      <c r="D419" s="1">
        <v>3</v>
      </c>
      <c r="E419" s="1">
        <f>ROUND(B419*C419*D419,2)</f>
        <v>1.5</v>
      </c>
      <c r="F419" s="1" t="s">
        <v>5</v>
      </c>
      <c r="G419" s="1"/>
      <c r="H419" s="1"/>
    </row>
    <row r="420" spans="1:13" x14ac:dyDescent="0.25">
      <c r="A420" s="1"/>
      <c r="B420" s="1">
        <v>0.8</v>
      </c>
      <c r="C420" s="1">
        <v>2.1</v>
      </c>
      <c r="D420" s="1">
        <v>1</v>
      </c>
      <c r="E420" s="1">
        <f>ROUND(B420*C420*D420,2)</f>
        <v>1.68</v>
      </c>
      <c r="F420" s="1" t="s">
        <v>5</v>
      </c>
      <c r="G420" s="1"/>
      <c r="H420" s="1"/>
    </row>
    <row r="421" spans="1:13" x14ac:dyDescent="0.25">
      <c r="A421" s="1"/>
      <c r="B421" s="1"/>
      <c r="C421" s="1"/>
      <c r="D421" s="1" t="s">
        <v>28</v>
      </c>
      <c r="E421" s="1">
        <f>SUM(E416:E420)</f>
        <v>17.18</v>
      </c>
      <c r="F421" s="1" t="s">
        <v>5</v>
      </c>
      <c r="G421" s="1"/>
      <c r="H421" s="1"/>
    </row>
    <row r="422" spans="1:13" x14ac:dyDescent="0.25">
      <c r="A422" s="1"/>
      <c r="B422" s="1"/>
      <c r="C422" s="1"/>
      <c r="D422" s="1"/>
      <c r="E422" s="1"/>
      <c r="F422" s="1"/>
      <c r="G422" s="1"/>
      <c r="H422" s="1"/>
    </row>
    <row r="423" spans="1:13" x14ac:dyDescent="0.25">
      <c r="A423" s="1"/>
      <c r="B423" s="1"/>
      <c r="C423" s="1"/>
      <c r="D423" s="1" t="s">
        <v>28</v>
      </c>
      <c r="E423" s="1">
        <f>E412-E421</f>
        <v>170.37</v>
      </c>
      <c r="F423" s="1" t="s">
        <v>5</v>
      </c>
      <c r="G423" s="1"/>
      <c r="H423" s="1"/>
    </row>
    <row r="424" spans="1:13" x14ac:dyDescent="0.25">
      <c r="A424" s="1"/>
      <c r="B424" s="1"/>
      <c r="C424" s="1"/>
      <c r="D424" s="6"/>
      <c r="E424" s="6"/>
      <c r="F424" s="6"/>
      <c r="G424" s="1"/>
      <c r="H424" s="1"/>
      <c r="M424" s="9"/>
    </row>
    <row r="425" spans="1:13" x14ac:dyDescent="0.25">
      <c r="A425" s="1"/>
      <c r="B425" s="1" t="s">
        <v>107</v>
      </c>
      <c r="C425" s="1"/>
      <c r="D425" s="3">
        <f>SUM(E405:E407)</f>
        <v>104.78319999999999</v>
      </c>
      <c r="E425" s="1" t="s">
        <v>5</v>
      </c>
      <c r="F425" s="6"/>
      <c r="G425" s="1"/>
      <c r="H425" s="1"/>
    </row>
    <row r="426" spans="1:13" x14ac:dyDescent="0.25">
      <c r="A426" s="1"/>
      <c r="B426" s="1"/>
      <c r="C426" s="1"/>
      <c r="D426" s="8"/>
      <c r="E426" s="6"/>
      <c r="F426" s="6"/>
      <c r="G426" s="1"/>
      <c r="H426" s="1"/>
    </row>
    <row r="427" spans="1:13" x14ac:dyDescent="0.25">
      <c r="A427" s="1"/>
      <c r="B427" s="1" t="s">
        <v>115</v>
      </c>
      <c r="C427" s="1"/>
      <c r="D427" s="8"/>
      <c r="E427" s="6"/>
      <c r="F427" s="6"/>
      <c r="G427" s="1"/>
      <c r="H427" s="1"/>
    </row>
    <row r="428" spans="1:13" x14ac:dyDescent="0.25">
      <c r="A428" s="1"/>
      <c r="B428" s="1" t="s">
        <v>10</v>
      </c>
      <c r="C428" s="1" t="s">
        <v>4</v>
      </c>
      <c r="D428" s="1" t="s">
        <v>3</v>
      </c>
      <c r="E428" s="1" t="s">
        <v>11</v>
      </c>
      <c r="F428" s="1" t="s">
        <v>12</v>
      </c>
      <c r="G428" s="1"/>
      <c r="H428" s="1"/>
    </row>
    <row r="429" spans="1:13" x14ac:dyDescent="0.25">
      <c r="A429" s="1"/>
      <c r="B429" s="3">
        <v>2</v>
      </c>
      <c r="C429" s="3">
        <v>1.9</v>
      </c>
      <c r="D429" s="10">
        <v>1</v>
      </c>
      <c r="E429" s="3">
        <f>ROUND(B429*C429*D429,2)</f>
        <v>3.8</v>
      </c>
      <c r="F429" s="1" t="s">
        <v>5</v>
      </c>
      <c r="G429" s="1"/>
      <c r="H429" s="1"/>
    </row>
    <row r="430" spans="1:13" x14ac:dyDescent="0.25">
      <c r="A430" s="1"/>
      <c r="B430" s="3">
        <v>1</v>
      </c>
      <c r="C430" s="3">
        <v>2.1</v>
      </c>
      <c r="D430" s="10">
        <v>1</v>
      </c>
      <c r="E430" s="3">
        <f t="shared" ref="E430:E431" si="25">ROUND(B430*C430*D430,2)</f>
        <v>2.1</v>
      </c>
      <c r="F430" s="1" t="s">
        <v>5</v>
      </c>
      <c r="G430" s="1"/>
      <c r="H430" s="1"/>
    </row>
    <row r="431" spans="1:13" x14ac:dyDescent="0.25">
      <c r="A431" s="1"/>
      <c r="B431" s="3">
        <v>2</v>
      </c>
      <c r="C431" s="3">
        <v>0.5</v>
      </c>
      <c r="D431" s="10">
        <v>4</v>
      </c>
      <c r="E431" s="3">
        <f t="shared" si="25"/>
        <v>4</v>
      </c>
      <c r="F431" s="1" t="s">
        <v>5</v>
      </c>
      <c r="G431" s="1"/>
      <c r="H431" s="1"/>
    </row>
    <row r="432" spans="1:13" x14ac:dyDescent="0.25">
      <c r="A432" s="1"/>
      <c r="B432" s="1"/>
      <c r="C432" s="1"/>
      <c r="D432" s="8"/>
      <c r="E432" s="6"/>
      <c r="F432" s="6"/>
      <c r="G432" s="1"/>
      <c r="H432" s="1"/>
    </row>
    <row r="433" spans="1:12" x14ac:dyDescent="0.25">
      <c r="A433" s="1"/>
      <c r="B433" s="1"/>
      <c r="C433" s="1" t="s">
        <v>116</v>
      </c>
      <c r="D433" s="3"/>
      <c r="E433" s="3">
        <f>ROUND(D425-(SUM(E429:E431)),2)</f>
        <v>94.88</v>
      </c>
      <c r="F433" s="1" t="s">
        <v>5</v>
      </c>
      <c r="G433" s="1"/>
      <c r="H433" s="1"/>
    </row>
    <row r="434" spans="1:12" x14ac:dyDescent="0.25">
      <c r="A434" s="1"/>
      <c r="B434" s="1"/>
      <c r="C434" s="1"/>
      <c r="D434" s="8"/>
      <c r="E434" s="6"/>
      <c r="F434" s="6"/>
      <c r="G434" s="1"/>
      <c r="H434" s="1"/>
    </row>
    <row r="435" spans="1:12" x14ac:dyDescent="0.25">
      <c r="D435" s="7"/>
      <c r="E435" s="7"/>
      <c r="F435" s="7"/>
    </row>
    <row r="436" spans="1:12" x14ac:dyDescent="0.25">
      <c r="B436" s="1" t="s">
        <v>108</v>
      </c>
    </row>
    <row r="437" spans="1:12" x14ac:dyDescent="0.25">
      <c r="B437" s="1" t="s">
        <v>10</v>
      </c>
      <c r="C437" s="1" t="s">
        <v>14</v>
      </c>
      <c r="D437" s="1" t="s">
        <v>3</v>
      </c>
      <c r="E437" s="1" t="s">
        <v>11</v>
      </c>
      <c r="F437" s="1" t="s">
        <v>12</v>
      </c>
    </row>
    <row r="438" spans="1:12" x14ac:dyDescent="0.25">
      <c r="B438" s="1">
        <v>7.9</v>
      </c>
      <c r="C438" s="1">
        <v>0.85</v>
      </c>
      <c r="D438" s="1">
        <v>4</v>
      </c>
      <c r="E438" s="1">
        <f>ROUND(B438*C438*D438,2)</f>
        <v>26.86</v>
      </c>
      <c r="F438" s="1" t="s">
        <v>5</v>
      </c>
      <c r="J438" s="1"/>
      <c r="K438" s="1"/>
      <c r="L438" s="1"/>
    </row>
    <row r="439" spans="1:12" x14ac:dyDescent="0.25">
      <c r="B439" s="1">
        <v>5.24</v>
      </c>
      <c r="C439" s="1">
        <v>0.85</v>
      </c>
      <c r="D439" s="1">
        <v>6</v>
      </c>
      <c r="E439" s="1">
        <f>ROUND(B439*C439*D439,2)</f>
        <v>26.72</v>
      </c>
      <c r="F439" s="1" t="s">
        <v>5</v>
      </c>
      <c r="J439" s="1"/>
      <c r="K439" s="1"/>
      <c r="L439" s="1"/>
    </row>
    <row r="440" spans="1:12" x14ac:dyDescent="0.25">
      <c r="B440" s="1">
        <v>1.5</v>
      </c>
      <c r="C440" s="1">
        <v>0.85</v>
      </c>
      <c r="D440" s="1">
        <v>1</v>
      </c>
      <c r="E440" s="1">
        <f>ROUND(B440*C440*D440,2)</f>
        <v>1.28</v>
      </c>
      <c r="F440" s="1" t="s">
        <v>5</v>
      </c>
      <c r="J440" s="1"/>
      <c r="K440" s="1"/>
      <c r="L440" s="1"/>
    </row>
    <row r="441" spans="1:12" x14ac:dyDescent="0.25">
      <c r="B441" s="1">
        <v>0.15</v>
      </c>
      <c r="C441" s="1">
        <v>0.85</v>
      </c>
      <c r="D441" s="1">
        <v>9</v>
      </c>
      <c r="E441" s="1">
        <f>ROUND(B441*C441*D441,2)</f>
        <v>1.1499999999999999</v>
      </c>
      <c r="F441" s="1" t="s">
        <v>5</v>
      </c>
      <c r="J441" s="1"/>
      <c r="K441" s="1"/>
      <c r="L441" s="1"/>
    </row>
    <row r="442" spans="1:12" x14ac:dyDescent="0.25">
      <c r="B442" s="1">
        <v>3.5</v>
      </c>
      <c r="C442" s="1">
        <v>0.65</v>
      </c>
      <c r="D442" s="1">
        <v>1</v>
      </c>
      <c r="E442" s="1">
        <f t="shared" ref="E442:E458" si="26">ROUND(B442*C442*D442,2)</f>
        <v>2.2799999999999998</v>
      </c>
      <c r="F442" s="1" t="s">
        <v>5</v>
      </c>
      <c r="J442" s="1"/>
      <c r="K442" s="1"/>
      <c r="L442" s="1"/>
    </row>
    <row r="443" spans="1:12" x14ac:dyDescent="0.25">
      <c r="B443" s="1">
        <v>5.45</v>
      </c>
      <c r="C443" s="1">
        <v>0.65</v>
      </c>
      <c r="D443" s="1">
        <v>1</v>
      </c>
      <c r="E443" s="1">
        <f t="shared" si="26"/>
        <v>3.54</v>
      </c>
      <c r="F443" s="1" t="s">
        <v>5</v>
      </c>
      <c r="J443" s="1"/>
      <c r="K443" s="1"/>
      <c r="L443" s="1"/>
    </row>
    <row r="444" spans="1:12" x14ac:dyDescent="0.25">
      <c r="B444" s="1">
        <v>3.4</v>
      </c>
      <c r="C444" s="1">
        <v>0.65</v>
      </c>
      <c r="D444" s="1">
        <v>2</v>
      </c>
      <c r="E444" s="1">
        <f t="shared" si="26"/>
        <v>4.42</v>
      </c>
      <c r="F444" s="1" t="s">
        <v>5</v>
      </c>
      <c r="J444" s="1"/>
      <c r="K444" s="1"/>
      <c r="L444" s="1"/>
    </row>
    <row r="445" spans="1:12" x14ac:dyDescent="0.25">
      <c r="B445" s="1">
        <v>3.08</v>
      </c>
      <c r="C445" s="1">
        <v>0.65</v>
      </c>
      <c r="D445" s="1">
        <v>1</v>
      </c>
      <c r="E445" s="1">
        <f t="shared" si="26"/>
        <v>2</v>
      </c>
      <c r="F445" s="1" t="s">
        <v>5</v>
      </c>
      <c r="J445" s="1"/>
      <c r="K445" s="1"/>
      <c r="L445" s="1"/>
    </row>
    <row r="446" spans="1:12" x14ac:dyDescent="0.25">
      <c r="B446" s="1">
        <v>3.25</v>
      </c>
      <c r="C446" s="1">
        <v>0.65</v>
      </c>
      <c r="D446" s="1">
        <v>2</v>
      </c>
      <c r="E446" s="1">
        <f t="shared" si="26"/>
        <v>4.2300000000000004</v>
      </c>
      <c r="F446" s="1" t="s">
        <v>5</v>
      </c>
      <c r="J446" s="1"/>
      <c r="K446" s="1"/>
      <c r="L446" s="1"/>
    </row>
    <row r="447" spans="1:12" x14ac:dyDescent="0.25">
      <c r="B447" s="1">
        <v>2.78</v>
      </c>
      <c r="C447" s="1">
        <v>0.65</v>
      </c>
      <c r="D447" s="1">
        <v>2</v>
      </c>
      <c r="E447" s="1">
        <f t="shared" si="26"/>
        <v>3.61</v>
      </c>
      <c r="F447" s="1" t="s">
        <v>5</v>
      </c>
      <c r="J447" s="1"/>
      <c r="K447" s="1"/>
      <c r="L447" s="1"/>
    </row>
    <row r="448" spans="1:12" x14ac:dyDescent="0.25">
      <c r="B448" s="1">
        <v>5.04</v>
      </c>
      <c r="C448" s="1">
        <v>0.65</v>
      </c>
      <c r="D448" s="1">
        <v>1</v>
      </c>
      <c r="E448" s="1">
        <f t="shared" si="26"/>
        <v>3.28</v>
      </c>
      <c r="F448" s="1" t="s">
        <v>5</v>
      </c>
      <c r="J448" s="1"/>
      <c r="K448" s="1"/>
      <c r="L448" s="1"/>
    </row>
    <row r="449" spans="2:12" x14ac:dyDescent="0.25">
      <c r="B449" s="1">
        <v>1.8</v>
      </c>
      <c r="C449" s="1">
        <v>0.65</v>
      </c>
      <c r="D449" s="1">
        <v>1</v>
      </c>
      <c r="E449" s="1">
        <f t="shared" si="26"/>
        <v>1.17</v>
      </c>
      <c r="F449" s="1" t="s">
        <v>5</v>
      </c>
      <c r="J449" s="1"/>
      <c r="K449" s="1"/>
      <c r="L449" s="1"/>
    </row>
    <row r="450" spans="2:12" x14ac:dyDescent="0.25">
      <c r="B450" s="1">
        <v>2.15</v>
      </c>
      <c r="C450" s="1">
        <v>0.65</v>
      </c>
      <c r="D450" s="1">
        <v>2</v>
      </c>
      <c r="E450" s="1">
        <f t="shared" si="26"/>
        <v>2.8</v>
      </c>
      <c r="F450" s="1" t="s">
        <v>5</v>
      </c>
      <c r="J450" s="1"/>
      <c r="K450" s="1"/>
      <c r="L450" s="1"/>
    </row>
    <row r="451" spans="2:12" x14ac:dyDescent="0.25">
      <c r="B451" s="1">
        <v>1.65</v>
      </c>
      <c r="C451" s="1">
        <v>0.65</v>
      </c>
      <c r="D451" s="1">
        <v>2</v>
      </c>
      <c r="E451" s="1">
        <f t="shared" si="26"/>
        <v>2.15</v>
      </c>
      <c r="F451" s="1" t="s">
        <v>5</v>
      </c>
      <c r="J451" s="1"/>
      <c r="K451" s="1"/>
      <c r="L451" s="1"/>
    </row>
    <row r="452" spans="2:12" x14ac:dyDescent="0.25">
      <c r="B452" s="1">
        <v>2</v>
      </c>
      <c r="C452" s="1">
        <v>0.65</v>
      </c>
      <c r="D452" s="1">
        <v>4</v>
      </c>
      <c r="E452" s="1">
        <f t="shared" si="26"/>
        <v>5.2</v>
      </c>
      <c r="F452" s="1" t="s">
        <v>5</v>
      </c>
      <c r="J452" s="1"/>
      <c r="K452" s="1"/>
      <c r="L452" s="1"/>
    </row>
    <row r="453" spans="2:12" x14ac:dyDescent="0.25">
      <c r="B453" s="1">
        <v>1.2</v>
      </c>
      <c r="C453" s="1">
        <v>0.65</v>
      </c>
      <c r="D453" s="1">
        <v>2</v>
      </c>
      <c r="E453" s="1">
        <f t="shared" si="26"/>
        <v>1.56</v>
      </c>
      <c r="F453" s="1" t="s">
        <v>5</v>
      </c>
      <c r="J453" s="1"/>
      <c r="K453" s="1"/>
      <c r="L453" s="1"/>
    </row>
    <row r="454" spans="2:12" x14ac:dyDescent="0.25">
      <c r="B454" s="1">
        <v>1.75</v>
      </c>
      <c r="C454" s="1">
        <v>0.65</v>
      </c>
      <c r="D454" s="1">
        <v>2</v>
      </c>
      <c r="E454" s="1">
        <f t="shared" si="26"/>
        <v>2.2799999999999998</v>
      </c>
      <c r="F454" s="1" t="s">
        <v>5</v>
      </c>
      <c r="J454" s="1"/>
      <c r="K454" s="1"/>
      <c r="L454" s="1"/>
    </row>
    <row r="455" spans="2:12" x14ac:dyDescent="0.25">
      <c r="B455" s="1">
        <v>1.89</v>
      </c>
      <c r="C455" s="1">
        <v>0.65</v>
      </c>
      <c r="D455" s="1">
        <v>1</v>
      </c>
      <c r="E455" s="1">
        <f t="shared" si="26"/>
        <v>1.23</v>
      </c>
      <c r="F455" s="1" t="s">
        <v>5</v>
      </c>
      <c r="J455" s="1"/>
      <c r="K455" s="1"/>
      <c r="L455" s="1"/>
    </row>
    <row r="456" spans="2:12" x14ac:dyDescent="0.25">
      <c r="B456" s="1">
        <v>9.42</v>
      </c>
      <c r="C456" s="1">
        <v>0.65</v>
      </c>
      <c r="D456" s="1">
        <v>1</v>
      </c>
      <c r="E456" s="1">
        <f t="shared" si="26"/>
        <v>6.12</v>
      </c>
      <c r="F456" s="1" t="s">
        <v>5</v>
      </c>
      <c r="J456" s="1"/>
      <c r="K456" s="1"/>
      <c r="L456" s="1"/>
    </row>
    <row r="457" spans="2:12" x14ac:dyDescent="0.25">
      <c r="B457" s="1">
        <v>1.4</v>
      </c>
      <c r="C457" s="1">
        <v>0.65</v>
      </c>
      <c r="D457" s="1">
        <v>1</v>
      </c>
      <c r="E457" s="1">
        <f t="shared" si="26"/>
        <v>0.91</v>
      </c>
      <c r="F457" s="1" t="s">
        <v>5</v>
      </c>
      <c r="J457" s="1"/>
      <c r="K457" s="1"/>
      <c r="L457" s="1"/>
    </row>
    <row r="458" spans="2:12" x14ac:dyDescent="0.25">
      <c r="B458" s="1">
        <v>4.1500000000000004</v>
      </c>
      <c r="C458" s="1">
        <v>0.65</v>
      </c>
      <c r="D458" s="1">
        <v>1</v>
      </c>
      <c r="E458" s="1">
        <f t="shared" si="26"/>
        <v>2.7</v>
      </c>
      <c r="F458" s="1" t="s">
        <v>5</v>
      </c>
      <c r="J458" s="1"/>
      <c r="K458" s="1"/>
      <c r="L458" s="1"/>
    </row>
    <row r="459" spans="2:12" x14ac:dyDescent="0.25">
      <c r="E459" s="1">
        <f>SUM(E438:E458)</f>
        <v>105.49000000000002</v>
      </c>
      <c r="F459" s="1" t="s">
        <v>5</v>
      </c>
      <c r="J459" s="1"/>
      <c r="K459" s="1"/>
      <c r="L459" s="1"/>
    </row>
    <row r="460" spans="2:12" x14ac:dyDescent="0.25">
      <c r="J460" s="1"/>
      <c r="K460" s="1"/>
      <c r="L460" s="1"/>
    </row>
    <row r="461" spans="2:12" x14ac:dyDescent="0.25">
      <c r="B461" s="1" t="s">
        <v>41</v>
      </c>
      <c r="C461" s="1"/>
      <c r="D461" s="6"/>
      <c r="E461" s="6"/>
      <c r="F461" s="1"/>
      <c r="J461" s="1"/>
      <c r="K461" s="1"/>
      <c r="L461" s="1"/>
    </row>
    <row r="462" spans="2:12" x14ac:dyDescent="0.25">
      <c r="B462" s="1" t="s">
        <v>14</v>
      </c>
      <c r="C462" s="1" t="s">
        <v>10</v>
      </c>
      <c r="D462" s="1" t="s">
        <v>3</v>
      </c>
      <c r="E462" s="1" t="s">
        <v>11</v>
      </c>
      <c r="F462" s="1" t="s">
        <v>12</v>
      </c>
    </row>
    <row r="463" spans="2:12" x14ac:dyDescent="0.25">
      <c r="B463" s="1">
        <v>1</v>
      </c>
      <c r="C463" s="1">
        <v>0.35</v>
      </c>
      <c r="D463" s="1">
        <v>3</v>
      </c>
      <c r="E463" s="1">
        <f>ROUND(B463*C463*D463,2)</f>
        <v>1.05</v>
      </c>
      <c r="F463" s="1" t="s">
        <v>5</v>
      </c>
    </row>
    <row r="464" spans="2:12" x14ac:dyDescent="0.25">
      <c r="B464" s="1">
        <v>2</v>
      </c>
      <c r="C464" s="1">
        <v>0.35</v>
      </c>
      <c r="D464" s="1">
        <v>6</v>
      </c>
      <c r="E464" s="1">
        <f t="shared" ref="E464:E466" si="27">ROUND(B464*C464*D464,2)</f>
        <v>4.2</v>
      </c>
      <c r="F464" s="1" t="s">
        <v>5</v>
      </c>
    </row>
    <row r="465" spans="1:12" x14ac:dyDescent="0.25">
      <c r="B465" s="1">
        <v>2</v>
      </c>
      <c r="C465" s="1">
        <v>0.15</v>
      </c>
      <c r="D465" s="1">
        <v>1</v>
      </c>
      <c r="E465" s="1">
        <f t="shared" si="27"/>
        <v>0.3</v>
      </c>
      <c r="F465" s="1" t="s">
        <v>5</v>
      </c>
    </row>
    <row r="466" spans="1:12" x14ac:dyDescent="0.25">
      <c r="B466" s="1">
        <v>3.8</v>
      </c>
      <c r="C466" s="1">
        <v>0.15</v>
      </c>
      <c r="D466" s="1">
        <v>1</v>
      </c>
      <c r="E466" s="1">
        <f t="shared" si="27"/>
        <v>0.56999999999999995</v>
      </c>
      <c r="F466" s="1" t="s">
        <v>5</v>
      </c>
    </row>
    <row r="467" spans="1:12" x14ac:dyDescent="0.25">
      <c r="B467" s="1">
        <v>1.25</v>
      </c>
      <c r="C467" s="1">
        <v>0.15</v>
      </c>
      <c r="D467" s="1">
        <v>1</v>
      </c>
      <c r="E467" s="1">
        <f t="shared" ref="E467" si="28">ROUND(B467*C467*D467,2)</f>
        <v>0.19</v>
      </c>
      <c r="F467" s="1" t="s">
        <v>5</v>
      </c>
    </row>
    <row r="468" spans="1:12" x14ac:dyDescent="0.25">
      <c r="E468" s="6">
        <f>SUM(E463:E467)</f>
        <v>6.3100000000000005</v>
      </c>
      <c r="F468" s="6" t="s">
        <v>5</v>
      </c>
    </row>
    <row r="470" spans="1:12" x14ac:dyDescent="0.25">
      <c r="D470" s="1" t="s">
        <v>1</v>
      </c>
      <c r="E470" s="1">
        <f>E459-E468</f>
        <v>99.180000000000021</v>
      </c>
      <c r="F470" s="1" t="s">
        <v>5</v>
      </c>
    </row>
    <row r="471" spans="1:12" x14ac:dyDescent="0.25">
      <c r="D471" s="6"/>
      <c r="E471" s="6"/>
      <c r="F471" s="6"/>
    </row>
    <row r="472" spans="1:12" x14ac:dyDescent="0.25">
      <c r="B472" s="1" t="s">
        <v>107</v>
      </c>
      <c r="C472" s="1"/>
      <c r="D472" s="1">
        <f>E470</f>
        <v>99.180000000000021</v>
      </c>
      <c r="E472" s="1" t="s">
        <v>5</v>
      </c>
    </row>
    <row r="473" spans="1:12" x14ac:dyDescent="0.25">
      <c r="B473" s="1"/>
      <c r="C473" s="1"/>
      <c r="D473" s="1"/>
      <c r="E473" s="6"/>
    </row>
    <row r="474" spans="1:12" x14ac:dyDescent="0.25">
      <c r="A474" s="11"/>
      <c r="B474" s="4" t="s">
        <v>121</v>
      </c>
      <c r="C474" s="4"/>
      <c r="D474" s="4">
        <f>E423+E470</f>
        <v>269.55</v>
      </c>
      <c r="E474" s="4" t="s">
        <v>5</v>
      </c>
    </row>
    <row r="475" spans="1:12" x14ac:dyDescent="0.25">
      <c r="B475" s="4" t="s">
        <v>116</v>
      </c>
      <c r="C475" s="4"/>
      <c r="D475" s="5">
        <f>E433+D472</f>
        <v>194.06</v>
      </c>
      <c r="E475" s="4" t="s">
        <v>5</v>
      </c>
    </row>
    <row r="476" spans="1:12" x14ac:dyDescent="0.25">
      <c r="B476" s="4" t="s">
        <v>122</v>
      </c>
      <c r="C476" s="4"/>
      <c r="D476" s="5">
        <f>D475</f>
        <v>194.06</v>
      </c>
      <c r="E476" s="4" t="s">
        <v>5</v>
      </c>
    </row>
    <row r="477" spans="1:12" x14ac:dyDescent="0.25">
      <c r="B477" s="1"/>
      <c r="C477" s="1"/>
      <c r="D477" s="1"/>
      <c r="E477" s="6"/>
    </row>
    <row r="478" spans="1:12" x14ac:dyDescent="0.25">
      <c r="B478" s="1" t="s">
        <v>62</v>
      </c>
      <c r="C478" s="1"/>
      <c r="D478" s="1"/>
      <c r="E478" s="1"/>
      <c r="F478" s="1"/>
    </row>
    <row r="479" spans="1:12" x14ac:dyDescent="0.25">
      <c r="B479" s="1" t="s">
        <v>10</v>
      </c>
      <c r="C479" s="1" t="s">
        <v>14</v>
      </c>
      <c r="D479" s="1" t="s">
        <v>3</v>
      </c>
      <c r="E479" s="1" t="s">
        <v>11</v>
      </c>
      <c r="F479" s="1" t="s">
        <v>12</v>
      </c>
      <c r="L479" s="9"/>
    </row>
    <row r="480" spans="1:12" x14ac:dyDescent="0.25">
      <c r="B480" s="1">
        <v>0.9</v>
      </c>
      <c r="C480" s="1">
        <v>2.1</v>
      </c>
      <c r="D480" s="1">
        <v>4</v>
      </c>
      <c r="E480" s="1">
        <f>ROUND(B480*C480*D480,2)</f>
        <v>7.56</v>
      </c>
      <c r="F480" s="1" t="s">
        <v>5</v>
      </c>
    </row>
    <row r="481" spans="2:13" x14ac:dyDescent="0.25">
      <c r="B481" s="1">
        <v>0.8</v>
      </c>
      <c r="C481" s="1">
        <v>2.1</v>
      </c>
      <c r="D481" s="1">
        <v>4</v>
      </c>
      <c r="E481" s="1">
        <f t="shared" ref="E481:E484" si="29">ROUND(B481*C481*D481,2)</f>
        <v>6.72</v>
      </c>
      <c r="F481" s="1" t="s">
        <v>5</v>
      </c>
    </row>
    <row r="482" spans="2:13" x14ac:dyDescent="0.25">
      <c r="B482" s="1">
        <v>0.9</v>
      </c>
      <c r="C482" s="1">
        <v>2.1</v>
      </c>
      <c r="D482" s="1">
        <v>2</v>
      </c>
      <c r="E482" s="1">
        <f t="shared" si="29"/>
        <v>3.78</v>
      </c>
      <c r="F482" s="1" t="s">
        <v>5</v>
      </c>
    </row>
    <row r="483" spans="2:13" x14ac:dyDescent="0.25">
      <c r="B483" s="1">
        <v>0.8</v>
      </c>
      <c r="C483" s="1">
        <v>2.1</v>
      </c>
      <c r="D483" s="1">
        <v>2</v>
      </c>
      <c r="E483" s="1">
        <f t="shared" si="29"/>
        <v>3.36</v>
      </c>
      <c r="F483" s="1" t="s">
        <v>5</v>
      </c>
    </row>
    <row r="484" spans="2:13" x14ac:dyDescent="0.25">
      <c r="B484" s="1">
        <v>1.2</v>
      </c>
      <c r="C484" s="1">
        <v>2.1</v>
      </c>
      <c r="D484" s="1">
        <v>2</v>
      </c>
      <c r="E484" s="1">
        <f t="shared" si="29"/>
        <v>5.04</v>
      </c>
      <c r="F484" s="1" t="s">
        <v>5</v>
      </c>
    </row>
    <row r="485" spans="2:13" x14ac:dyDescent="0.25">
      <c r="B485" s="1"/>
      <c r="C485" s="1"/>
      <c r="D485" s="6" t="s">
        <v>28</v>
      </c>
      <c r="E485" s="6">
        <f>SUM(E480:E484)</f>
        <v>26.459999999999997</v>
      </c>
      <c r="F485" s="6" t="s">
        <v>5</v>
      </c>
    </row>
    <row r="486" spans="2:13" x14ac:dyDescent="0.25">
      <c r="D486" s="7"/>
      <c r="E486" s="7"/>
    </row>
    <row r="487" spans="2:13" x14ac:dyDescent="0.25">
      <c r="B487" s="1" t="s">
        <v>63</v>
      </c>
      <c r="C487" s="1"/>
      <c r="D487" s="1"/>
      <c r="E487" s="1"/>
      <c r="F487" s="1"/>
    </row>
    <row r="488" spans="2:13" x14ac:dyDescent="0.25">
      <c r="B488" s="1" t="s">
        <v>10</v>
      </c>
      <c r="C488" s="1" t="s">
        <v>14</v>
      </c>
      <c r="D488" s="1" t="s">
        <v>3</v>
      </c>
      <c r="E488" s="1" t="s">
        <v>11</v>
      </c>
      <c r="F488" s="1" t="s">
        <v>12</v>
      </c>
    </row>
    <row r="489" spans="2:13" x14ac:dyDescent="0.25">
      <c r="B489" s="1">
        <v>1</v>
      </c>
      <c r="C489" s="1">
        <v>0.5</v>
      </c>
      <c r="D489" s="1">
        <v>13</v>
      </c>
      <c r="E489" s="1">
        <f>ROUND(B489*C489*D489,2)</f>
        <v>6.5</v>
      </c>
      <c r="F489" s="1" t="s">
        <v>5</v>
      </c>
      <c r="L489" s="9"/>
    </row>
    <row r="490" spans="2:13" x14ac:dyDescent="0.25">
      <c r="B490" s="1">
        <v>2</v>
      </c>
      <c r="C490" s="1">
        <v>0.5</v>
      </c>
      <c r="D490" s="1">
        <v>12</v>
      </c>
      <c r="E490" s="1">
        <f t="shared" ref="E490:E495" si="30">ROUND(B490*C490*D490,2)</f>
        <v>12</v>
      </c>
      <c r="F490" s="1" t="s">
        <v>5</v>
      </c>
    </row>
    <row r="491" spans="2:13" x14ac:dyDescent="0.25">
      <c r="B491" s="1">
        <v>2</v>
      </c>
      <c r="C491" s="1">
        <v>1.9</v>
      </c>
      <c r="D491" s="1">
        <v>1</v>
      </c>
      <c r="E491" s="1">
        <f t="shared" si="30"/>
        <v>3.8</v>
      </c>
      <c r="F491" s="1" t="s">
        <v>5</v>
      </c>
    </row>
    <row r="492" spans="2:13" x14ac:dyDescent="0.25">
      <c r="B492" s="1">
        <v>1</v>
      </c>
      <c r="C492" s="1">
        <v>2.1</v>
      </c>
      <c r="D492" s="1">
        <v>2</v>
      </c>
      <c r="E492" s="1">
        <f t="shared" si="30"/>
        <v>4.2</v>
      </c>
      <c r="F492" s="1" t="s">
        <v>5</v>
      </c>
    </row>
    <row r="493" spans="2:13" x14ac:dyDescent="0.25">
      <c r="B493" s="1">
        <v>0.8</v>
      </c>
      <c r="C493" s="1">
        <v>2.1</v>
      </c>
      <c r="D493" s="1">
        <v>1</v>
      </c>
      <c r="E493" s="1">
        <f t="shared" si="30"/>
        <v>1.68</v>
      </c>
      <c r="F493" s="1" t="s">
        <v>5</v>
      </c>
    </row>
    <row r="494" spans="2:13" x14ac:dyDescent="0.25">
      <c r="B494" s="1">
        <v>1.25</v>
      </c>
      <c r="C494" s="1">
        <v>2.4</v>
      </c>
      <c r="D494" s="1">
        <v>1</v>
      </c>
      <c r="E494" s="1">
        <f t="shared" si="30"/>
        <v>3</v>
      </c>
      <c r="F494" s="1" t="s">
        <v>5</v>
      </c>
      <c r="I494" s="1"/>
      <c r="J494" s="1"/>
      <c r="K494" s="1"/>
      <c r="L494" s="1"/>
      <c r="M494" s="1"/>
    </row>
    <row r="495" spans="2:13" x14ac:dyDescent="0.25">
      <c r="B495" s="1">
        <v>3.5</v>
      </c>
      <c r="C495" s="1">
        <v>2.5</v>
      </c>
      <c r="D495" s="1">
        <v>1</v>
      </c>
      <c r="E495" s="1">
        <f t="shared" si="30"/>
        <v>8.75</v>
      </c>
      <c r="F495" s="1" t="s">
        <v>5</v>
      </c>
      <c r="I495" s="1"/>
      <c r="J495" s="1"/>
      <c r="K495" s="1"/>
      <c r="L495" s="1"/>
      <c r="M495" s="1"/>
    </row>
    <row r="496" spans="2:13" x14ac:dyDescent="0.25">
      <c r="B496" s="1"/>
      <c r="C496" s="1"/>
      <c r="D496" s="1"/>
      <c r="E496" s="1"/>
      <c r="F496" s="1"/>
      <c r="I496" s="1"/>
      <c r="J496" s="1"/>
      <c r="K496" s="1"/>
      <c r="L496" s="1"/>
      <c r="M496" s="1"/>
    </row>
    <row r="497" spans="1:13" x14ac:dyDescent="0.25">
      <c r="B497" s="1"/>
      <c r="C497" s="1"/>
      <c r="D497" s="1" t="s">
        <v>28</v>
      </c>
      <c r="E497" s="1">
        <f>SUM(E489:E495)</f>
        <v>39.93</v>
      </c>
      <c r="F497" s="1" t="s">
        <v>5</v>
      </c>
      <c r="I497" s="1"/>
      <c r="J497" s="1"/>
      <c r="K497" s="1"/>
      <c r="L497" s="1"/>
      <c r="M497" s="1"/>
    </row>
    <row r="499" spans="1:13" x14ac:dyDescent="0.25">
      <c r="A499" s="1">
        <v>12</v>
      </c>
      <c r="B499" s="1" t="s">
        <v>64</v>
      </c>
      <c r="C499" s="1"/>
      <c r="D499" s="1"/>
      <c r="E499" s="1"/>
      <c r="F499" s="1"/>
    </row>
    <row r="500" spans="1:13" x14ac:dyDescent="0.25">
      <c r="A500" s="1"/>
      <c r="B500" s="1" t="s">
        <v>65</v>
      </c>
      <c r="C500" s="1"/>
      <c r="D500" s="1"/>
      <c r="E500" s="1"/>
      <c r="F500" s="1"/>
    </row>
    <row r="501" spans="1:13" x14ac:dyDescent="0.25">
      <c r="A501" s="1"/>
      <c r="B501" s="1" t="s">
        <v>10</v>
      </c>
      <c r="C501" s="1" t="s">
        <v>47</v>
      </c>
      <c r="D501" s="1" t="s">
        <v>3</v>
      </c>
      <c r="E501" s="1" t="s">
        <v>11</v>
      </c>
      <c r="F501" s="1" t="s">
        <v>12</v>
      </c>
    </row>
    <row r="502" spans="1:13" x14ac:dyDescent="0.25">
      <c r="A502" s="1"/>
      <c r="B502" s="3">
        <v>5.24</v>
      </c>
      <c r="C502" s="3">
        <v>1.8</v>
      </c>
      <c r="D502" s="1">
        <v>2</v>
      </c>
      <c r="E502" s="1">
        <f>ROUND(B502*C502*D502,2)</f>
        <v>18.86</v>
      </c>
      <c r="F502" s="1" t="s">
        <v>5</v>
      </c>
      <c r="I502" s="3"/>
      <c r="J502" s="3"/>
      <c r="K502" s="1"/>
    </row>
    <row r="503" spans="1:13" x14ac:dyDescent="0.25">
      <c r="A503" s="1"/>
      <c r="B503" s="3">
        <v>5.24</v>
      </c>
      <c r="C503" s="3">
        <v>4</v>
      </c>
      <c r="D503" s="1">
        <v>1</v>
      </c>
      <c r="E503" s="1">
        <f t="shared" ref="E503:E512" si="31">ROUND(B503*C503*D503,2)</f>
        <v>20.96</v>
      </c>
      <c r="F503" s="1" t="s">
        <v>5</v>
      </c>
      <c r="I503" s="3"/>
      <c r="J503" s="3"/>
      <c r="K503" s="1"/>
    </row>
    <row r="504" spans="1:13" x14ac:dyDescent="0.25">
      <c r="A504" s="1"/>
      <c r="B504" s="3">
        <v>7.93</v>
      </c>
      <c r="C504" s="3">
        <v>1.5</v>
      </c>
      <c r="D504" s="1">
        <v>1</v>
      </c>
      <c r="E504" s="1">
        <f t="shared" si="31"/>
        <v>11.9</v>
      </c>
      <c r="F504" s="1" t="s">
        <v>5</v>
      </c>
      <c r="I504" s="3"/>
      <c r="J504" s="3"/>
      <c r="K504" s="1"/>
    </row>
    <row r="505" spans="1:13" x14ac:dyDescent="0.25">
      <c r="A505" s="1"/>
      <c r="B505" s="3">
        <v>5.45</v>
      </c>
      <c r="C505" s="3">
        <v>5.05</v>
      </c>
      <c r="D505" s="1">
        <v>1</v>
      </c>
      <c r="E505" s="1">
        <f t="shared" si="31"/>
        <v>27.52</v>
      </c>
      <c r="F505" s="1" t="s">
        <v>5</v>
      </c>
      <c r="I505" s="3"/>
      <c r="J505" s="3"/>
      <c r="K505" s="1"/>
    </row>
    <row r="506" spans="1:13" x14ac:dyDescent="0.25">
      <c r="A506" s="1"/>
      <c r="B506" s="3">
        <v>4.38</v>
      </c>
      <c r="C506" s="3">
        <v>1.5</v>
      </c>
      <c r="D506" s="1">
        <v>1</v>
      </c>
      <c r="E506" s="1">
        <f t="shared" si="31"/>
        <v>6.57</v>
      </c>
      <c r="F506" s="1" t="s">
        <v>5</v>
      </c>
      <c r="I506" s="3"/>
      <c r="J506" s="3"/>
      <c r="K506" s="1"/>
    </row>
    <row r="507" spans="1:13" x14ac:dyDescent="0.25">
      <c r="A507" s="1"/>
      <c r="B507" s="3">
        <v>3.25</v>
      </c>
      <c r="C507" s="3">
        <v>2.78</v>
      </c>
      <c r="D507" s="1">
        <v>1</v>
      </c>
      <c r="E507" s="1">
        <f t="shared" si="31"/>
        <v>9.0399999999999991</v>
      </c>
      <c r="F507" s="1" t="s">
        <v>5</v>
      </c>
      <c r="I507" s="3"/>
      <c r="J507" s="3"/>
      <c r="K507" s="1"/>
    </row>
    <row r="508" spans="1:13" x14ac:dyDescent="0.25">
      <c r="A508" s="1"/>
      <c r="B508" s="3">
        <v>5.07</v>
      </c>
      <c r="C508" s="3">
        <v>4.9000000000000004</v>
      </c>
      <c r="D508" s="1">
        <v>1</v>
      </c>
      <c r="E508" s="1">
        <f t="shared" si="31"/>
        <v>24.84</v>
      </c>
      <c r="F508" s="1" t="s">
        <v>5</v>
      </c>
      <c r="I508" s="3"/>
      <c r="J508" s="3"/>
      <c r="K508" s="1"/>
    </row>
    <row r="509" spans="1:13" x14ac:dyDescent="0.25">
      <c r="A509" s="1"/>
      <c r="B509" s="3">
        <v>2</v>
      </c>
      <c r="C509" s="3">
        <v>1.75</v>
      </c>
      <c r="D509" s="1">
        <v>1</v>
      </c>
      <c r="E509" s="1">
        <f t="shared" si="31"/>
        <v>3.5</v>
      </c>
      <c r="F509" s="1" t="s">
        <v>5</v>
      </c>
      <c r="I509" s="3"/>
      <c r="J509" s="3"/>
      <c r="K509" s="1"/>
    </row>
    <row r="510" spans="1:13" x14ac:dyDescent="0.25">
      <c r="A510" s="1"/>
      <c r="B510" s="3">
        <v>1.25</v>
      </c>
      <c r="C510" s="3">
        <v>2.15</v>
      </c>
      <c r="D510" s="1">
        <v>1</v>
      </c>
      <c r="E510" s="1">
        <f t="shared" si="31"/>
        <v>2.69</v>
      </c>
      <c r="F510" s="1" t="s">
        <v>5</v>
      </c>
      <c r="I510" s="3"/>
      <c r="J510" s="3"/>
      <c r="K510" s="1"/>
    </row>
    <row r="511" spans="1:13" x14ac:dyDescent="0.25">
      <c r="A511" s="1"/>
      <c r="B511" s="3">
        <v>2</v>
      </c>
      <c r="C511" s="3">
        <v>1.65</v>
      </c>
      <c r="D511" s="1">
        <v>1</v>
      </c>
      <c r="E511" s="1">
        <f t="shared" si="31"/>
        <v>3.3</v>
      </c>
      <c r="F511" s="1" t="s">
        <v>5</v>
      </c>
      <c r="I511" s="3"/>
      <c r="J511" s="3"/>
      <c r="K511" s="1"/>
    </row>
    <row r="512" spans="1:13" x14ac:dyDescent="0.25">
      <c r="A512" s="1"/>
      <c r="B512" s="3">
        <v>4</v>
      </c>
      <c r="C512" s="3">
        <v>1.25</v>
      </c>
      <c r="D512" s="1">
        <v>1</v>
      </c>
      <c r="E512" s="1">
        <f t="shared" si="31"/>
        <v>5</v>
      </c>
      <c r="F512" s="1" t="s">
        <v>5</v>
      </c>
      <c r="I512" s="3"/>
      <c r="J512" s="3"/>
      <c r="K512" s="1"/>
    </row>
    <row r="513" spans="1:6" x14ac:dyDescent="0.25">
      <c r="A513" s="1"/>
      <c r="B513" s="1"/>
      <c r="C513" s="1"/>
      <c r="D513" s="6" t="s">
        <v>28</v>
      </c>
      <c r="E513" s="6">
        <f>SUM(E502:E512)</f>
        <v>134.18</v>
      </c>
      <c r="F513" s="1" t="s">
        <v>5</v>
      </c>
    </row>
    <row r="515" spans="1:6" x14ac:dyDescent="0.25">
      <c r="B515" s="1" t="s">
        <v>66</v>
      </c>
      <c r="C515" s="1"/>
      <c r="D515" s="1"/>
      <c r="E515" s="1"/>
      <c r="F515" s="1"/>
    </row>
    <row r="516" spans="1:6" x14ac:dyDescent="0.25">
      <c r="B516" s="1" t="s">
        <v>10</v>
      </c>
      <c r="C516" s="1" t="s">
        <v>47</v>
      </c>
      <c r="D516" s="1" t="s">
        <v>3</v>
      </c>
      <c r="E516" s="1" t="s">
        <v>11</v>
      </c>
      <c r="F516" s="1" t="s">
        <v>12</v>
      </c>
    </row>
    <row r="517" spans="1:6" x14ac:dyDescent="0.25">
      <c r="B517" s="3">
        <v>2</v>
      </c>
      <c r="C517" s="3">
        <v>1.75</v>
      </c>
      <c r="D517" s="1">
        <v>1</v>
      </c>
      <c r="E517" s="1">
        <f>ROUND(B517*C517*D517,2)</f>
        <v>3.5</v>
      </c>
      <c r="F517" s="1" t="s">
        <v>5</v>
      </c>
    </row>
    <row r="518" spans="1:6" x14ac:dyDescent="0.25">
      <c r="B518" s="3">
        <v>2</v>
      </c>
      <c r="C518" s="3">
        <v>1.65</v>
      </c>
      <c r="D518" s="1">
        <v>1</v>
      </c>
      <c r="E518" s="1">
        <f t="shared" ref="E518:E519" si="32">ROUND(B518*C518*D518,2)</f>
        <v>3.3</v>
      </c>
      <c r="F518" s="1" t="s">
        <v>5</v>
      </c>
    </row>
    <row r="519" spans="1:6" x14ac:dyDescent="0.25">
      <c r="B519" s="1">
        <v>4.08</v>
      </c>
      <c r="C519" s="1">
        <v>1.25</v>
      </c>
      <c r="D519" s="1">
        <v>1</v>
      </c>
      <c r="E519" s="1">
        <f t="shared" si="32"/>
        <v>5.0999999999999996</v>
      </c>
      <c r="F519" s="1" t="s">
        <v>5</v>
      </c>
    </row>
    <row r="520" spans="1:6" x14ac:dyDescent="0.25">
      <c r="B520" s="1"/>
      <c r="C520" s="1"/>
      <c r="D520" s="6" t="s">
        <v>28</v>
      </c>
      <c r="E520" s="6">
        <f>SUM(E517:E519)</f>
        <v>11.899999999999999</v>
      </c>
      <c r="F520" s="1" t="s">
        <v>5</v>
      </c>
    </row>
    <row r="522" spans="1:6" x14ac:dyDescent="0.25">
      <c r="B522" s="1" t="s">
        <v>96</v>
      </c>
      <c r="C522" s="1"/>
      <c r="D522" s="1"/>
      <c r="E522" s="1"/>
      <c r="F522" s="1"/>
    </row>
    <row r="523" spans="1:6" x14ac:dyDescent="0.25">
      <c r="B523" s="1" t="s">
        <v>10</v>
      </c>
      <c r="C523" s="1" t="s">
        <v>47</v>
      </c>
      <c r="D523" s="1" t="s">
        <v>3</v>
      </c>
      <c r="E523" s="1" t="s">
        <v>11</v>
      </c>
      <c r="F523" s="1" t="s">
        <v>12</v>
      </c>
    </row>
    <row r="524" spans="1:6" x14ac:dyDescent="0.25">
      <c r="B524" s="3">
        <v>5.24</v>
      </c>
      <c r="C524" s="3">
        <v>1.8</v>
      </c>
      <c r="D524" s="1">
        <v>2</v>
      </c>
      <c r="E524" s="1">
        <f>ROUND(B524*C524*D524,2)</f>
        <v>18.86</v>
      </c>
      <c r="F524" s="1" t="s">
        <v>5</v>
      </c>
    </row>
    <row r="525" spans="1:6" x14ac:dyDescent="0.25">
      <c r="B525" s="3">
        <v>5.24</v>
      </c>
      <c r="C525" s="3">
        <v>4</v>
      </c>
      <c r="D525" s="1">
        <v>1</v>
      </c>
      <c r="E525" s="1">
        <f t="shared" ref="E525:E526" si="33">ROUND(B525*C525*D525,2)</f>
        <v>20.96</v>
      </c>
      <c r="F525" s="1" t="s">
        <v>5</v>
      </c>
    </row>
    <row r="526" spans="1:6" x14ac:dyDescent="0.25">
      <c r="B526" s="3">
        <v>7.93</v>
      </c>
      <c r="C526" s="3">
        <v>1.5</v>
      </c>
      <c r="D526" s="1">
        <v>1</v>
      </c>
      <c r="E526" s="1">
        <f t="shared" si="33"/>
        <v>11.9</v>
      </c>
      <c r="F526" s="1" t="s">
        <v>5</v>
      </c>
    </row>
    <row r="527" spans="1:6" x14ac:dyDescent="0.25">
      <c r="B527" s="3">
        <v>5.45</v>
      </c>
      <c r="C527" s="3">
        <v>5.05</v>
      </c>
      <c r="D527" s="1">
        <v>1</v>
      </c>
      <c r="E527" s="1">
        <f t="shared" ref="E527:E531" si="34">ROUND(B527*C527*D527,2)</f>
        <v>27.52</v>
      </c>
      <c r="F527" s="1" t="s">
        <v>5</v>
      </c>
    </row>
    <row r="528" spans="1:6" x14ac:dyDescent="0.25">
      <c r="B528" s="3">
        <v>4.38</v>
      </c>
      <c r="C528" s="3">
        <v>1.5</v>
      </c>
      <c r="D528" s="1">
        <v>1</v>
      </c>
      <c r="E528" s="1">
        <f t="shared" si="34"/>
        <v>6.57</v>
      </c>
      <c r="F528" s="1" t="s">
        <v>5</v>
      </c>
    </row>
    <row r="529" spans="2:7" x14ac:dyDescent="0.25">
      <c r="B529" s="3">
        <v>3.25</v>
      </c>
      <c r="C529" s="3">
        <v>2.78</v>
      </c>
      <c r="D529" s="1">
        <v>1</v>
      </c>
      <c r="E529" s="1">
        <f t="shared" si="34"/>
        <v>9.0399999999999991</v>
      </c>
      <c r="F529" s="1" t="s">
        <v>5</v>
      </c>
    </row>
    <row r="530" spans="2:7" x14ac:dyDescent="0.25">
      <c r="B530" s="3">
        <v>5.07</v>
      </c>
      <c r="C530" s="3">
        <v>4.9000000000000004</v>
      </c>
      <c r="D530" s="1">
        <v>1</v>
      </c>
      <c r="E530" s="1">
        <f t="shared" si="34"/>
        <v>24.84</v>
      </c>
      <c r="F530" s="1" t="s">
        <v>5</v>
      </c>
    </row>
    <row r="531" spans="2:7" x14ac:dyDescent="0.25">
      <c r="B531" s="3">
        <v>1.25</v>
      </c>
      <c r="C531" s="3">
        <v>2.15</v>
      </c>
      <c r="D531" s="1">
        <v>1</v>
      </c>
      <c r="E531" s="1">
        <f t="shared" si="34"/>
        <v>2.69</v>
      </c>
      <c r="F531" s="1" t="s">
        <v>5</v>
      </c>
    </row>
    <row r="532" spans="2:7" x14ac:dyDescent="0.25">
      <c r="B532" s="1"/>
      <c r="C532" s="1"/>
      <c r="D532" s="1"/>
      <c r="E532" s="1"/>
      <c r="F532" s="1"/>
    </row>
    <row r="533" spans="2:7" x14ac:dyDescent="0.25">
      <c r="B533" s="1"/>
      <c r="C533" s="1"/>
      <c r="D533" s="6" t="s">
        <v>28</v>
      </c>
      <c r="E533" s="6">
        <f>SUM(E524:E531)</f>
        <v>122.38</v>
      </c>
      <c r="F533" s="6" t="s">
        <v>5</v>
      </c>
    </row>
    <row r="534" spans="2:7" x14ac:dyDescent="0.25">
      <c r="D534" s="7"/>
      <c r="E534" s="7"/>
      <c r="F534" s="7"/>
    </row>
    <row r="535" spans="2:7" x14ac:dyDescent="0.25">
      <c r="B535" s="1" t="s">
        <v>67</v>
      </c>
      <c r="C535" s="1"/>
      <c r="D535" s="1"/>
      <c r="E535" s="1"/>
      <c r="F535" s="1"/>
    </row>
    <row r="536" spans="2:7" x14ac:dyDescent="0.25">
      <c r="B536" s="1" t="s">
        <v>10</v>
      </c>
      <c r="C536" s="1" t="s">
        <v>47</v>
      </c>
      <c r="D536" s="1" t="s">
        <v>3</v>
      </c>
      <c r="E536" s="1" t="s">
        <v>11</v>
      </c>
      <c r="F536" s="1" t="s">
        <v>12</v>
      </c>
    </row>
    <row r="537" spans="2:7" x14ac:dyDescent="0.25">
      <c r="B537" s="1">
        <v>1.2</v>
      </c>
      <c r="C537" s="1">
        <v>2.4500000000000002</v>
      </c>
      <c r="D537" s="1">
        <v>1</v>
      </c>
      <c r="E537" s="1">
        <f>ROUND(B537*C537*D537,2)</f>
        <v>2.94</v>
      </c>
      <c r="F537" s="1" t="s">
        <v>5</v>
      </c>
    </row>
    <row r="538" spans="2:7" x14ac:dyDescent="0.25">
      <c r="B538" s="1">
        <v>3.12</v>
      </c>
      <c r="C538" s="1">
        <v>0.25</v>
      </c>
      <c r="D538" s="1">
        <v>1</v>
      </c>
      <c r="E538" s="1">
        <f t="shared" ref="E538:E540" si="35">ROUND(B538*C538*D538,2)</f>
        <v>0.78</v>
      </c>
      <c r="F538" s="1" t="s">
        <v>5</v>
      </c>
      <c r="G538" s="1" t="s">
        <v>101</v>
      </c>
    </row>
    <row r="539" spans="2:7" x14ac:dyDescent="0.25">
      <c r="B539" s="1">
        <v>3.12</v>
      </c>
      <c r="C539" s="1">
        <v>0.15</v>
      </c>
      <c r="D539" s="1">
        <v>1</v>
      </c>
      <c r="E539" s="1">
        <f t="shared" si="35"/>
        <v>0.47</v>
      </c>
      <c r="F539" s="1" t="s">
        <v>5</v>
      </c>
      <c r="G539" s="1" t="s">
        <v>101</v>
      </c>
    </row>
    <row r="540" spans="2:7" x14ac:dyDescent="0.25">
      <c r="B540" s="1">
        <v>0.25</v>
      </c>
      <c r="C540" s="1">
        <v>0.15</v>
      </c>
      <c r="D540" s="1">
        <v>1</v>
      </c>
      <c r="E540" s="1">
        <f t="shared" si="35"/>
        <v>0.04</v>
      </c>
      <c r="F540" s="1" t="s">
        <v>5</v>
      </c>
      <c r="G540" s="1" t="s">
        <v>101</v>
      </c>
    </row>
    <row r="541" spans="2:7" x14ac:dyDescent="0.25">
      <c r="B541" s="1"/>
      <c r="C541" s="1"/>
      <c r="D541" s="6" t="s">
        <v>28</v>
      </c>
      <c r="E541" s="6">
        <f>SUM(E537:E540)</f>
        <v>4.2299999999999995</v>
      </c>
      <c r="F541" s="6" t="s">
        <v>5</v>
      </c>
    </row>
    <row r="542" spans="2:7" x14ac:dyDescent="0.25">
      <c r="D542" s="7"/>
      <c r="E542" s="7"/>
      <c r="F542" s="7"/>
    </row>
    <row r="543" spans="2:7" x14ac:dyDescent="0.25">
      <c r="B543" s="1" t="s">
        <v>99</v>
      </c>
      <c r="C543" s="1"/>
      <c r="D543" s="6"/>
      <c r="E543" s="6"/>
      <c r="F543" s="6"/>
    </row>
    <row r="544" spans="2:7" x14ac:dyDescent="0.25">
      <c r="B544" s="1" t="s">
        <v>40</v>
      </c>
      <c r="C544" s="1"/>
      <c r="D544" s="6"/>
      <c r="E544" s="6"/>
      <c r="F544" s="6"/>
    </row>
    <row r="545" spans="1:6" x14ac:dyDescent="0.25">
      <c r="B545" s="1" t="s">
        <v>10</v>
      </c>
      <c r="C545" s="1" t="s">
        <v>4</v>
      </c>
      <c r="D545" s="1" t="s">
        <v>3</v>
      </c>
      <c r="E545" s="1" t="s">
        <v>11</v>
      </c>
      <c r="F545" s="1" t="s">
        <v>12</v>
      </c>
    </row>
    <row r="546" spans="1:6" x14ac:dyDescent="0.25">
      <c r="B546" s="1">
        <v>3.12</v>
      </c>
      <c r="C546" s="1">
        <v>0.15</v>
      </c>
      <c r="D546" s="1">
        <v>1</v>
      </c>
      <c r="E546" s="1">
        <f>ROUND(B546*C546*D546,2)</f>
        <v>0.47</v>
      </c>
      <c r="F546" s="1" t="s">
        <v>5</v>
      </c>
    </row>
    <row r="547" spans="1:6" x14ac:dyDescent="0.25">
      <c r="B547" s="1"/>
      <c r="C547" s="1"/>
      <c r="D547" s="6" t="s">
        <v>28</v>
      </c>
      <c r="E547" s="6">
        <f>SUM(E546:E546)</f>
        <v>0.47</v>
      </c>
      <c r="F547" s="6" t="s">
        <v>5</v>
      </c>
    </row>
    <row r="548" spans="1:6" x14ac:dyDescent="0.25">
      <c r="B548" s="1"/>
      <c r="C548" s="1"/>
      <c r="D548" s="6"/>
      <c r="E548" s="6"/>
      <c r="F548" s="6"/>
    </row>
    <row r="549" spans="1:6" x14ac:dyDescent="0.25">
      <c r="B549" s="1" t="s">
        <v>100</v>
      </c>
      <c r="C549" s="1"/>
      <c r="D549" s="6"/>
      <c r="E549" s="6"/>
      <c r="F549" s="6"/>
    </row>
    <row r="550" spans="1:6" x14ac:dyDescent="0.25">
      <c r="B550" s="1" t="s">
        <v>10</v>
      </c>
      <c r="C550" s="1" t="s">
        <v>47</v>
      </c>
      <c r="D550" s="1" t="s">
        <v>15</v>
      </c>
      <c r="E550" s="1" t="s">
        <v>11</v>
      </c>
      <c r="F550" s="1" t="s">
        <v>12</v>
      </c>
    </row>
    <row r="551" spans="1:6" x14ac:dyDescent="0.25">
      <c r="B551" s="1">
        <v>3.02</v>
      </c>
      <c r="C551" s="1">
        <v>0.16</v>
      </c>
      <c r="D551" s="1">
        <v>0.15</v>
      </c>
      <c r="E551" s="1">
        <f>ROUND(B551*C551*D551,2)</f>
        <v>7.0000000000000007E-2</v>
      </c>
      <c r="F551" s="1" t="s">
        <v>18</v>
      </c>
    </row>
    <row r="552" spans="1:6" x14ac:dyDescent="0.25">
      <c r="B552" s="1"/>
      <c r="C552" s="1"/>
      <c r="D552" s="6" t="s">
        <v>28</v>
      </c>
      <c r="E552" s="6">
        <f>SUM(E551:E551)</f>
        <v>7.0000000000000007E-2</v>
      </c>
      <c r="F552" s="6" t="s">
        <v>18</v>
      </c>
    </row>
    <row r="553" spans="1:6" x14ac:dyDescent="0.25">
      <c r="D553" s="7"/>
      <c r="E553" s="7"/>
      <c r="F553" s="7"/>
    </row>
    <row r="554" spans="1:6" x14ac:dyDescent="0.25">
      <c r="A554" s="1">
        <v>13</v>
      </c>
      <c r="B554" s="1" t="s">
        <v>68</v>
      </c>
      <c r="C554" s="1"/>
      <c r="D554" s="1"/>
      <c r="E554" s="1"/>
    </row>
    <row r="555" spans="1:6" x14ac:dyDescent="0.25">
      <c r="A555" s="1"/>
      <c r="B555" s="1" t="s">
        <v>69</v>
      </c>
      <c r="C555" s="1"/>
      <c r="D555" s="1"/>
      <c r="E555" s="1"/>
    </row>
    <row r="556" spans="1:6" x14ac:dyDescent="0.25">
      <c r="A556" s="1"/>
      <c r="B556" s="1" t="s">
        <v>10</v>
      </c>
      <c r="C556" s="1" t="s">
        <v>16</v>
      </c>
      <c r="D556" s="1" t="s">
        <v>1</v>
      </c>
      <c r="E556" s="1" t="s">
        <v>12</v>
      </c>
    </row>
    <row r="557" spans="1:6" x14ac:dyDescent="0.25">
      <c r="A557" s="1"/>
      <c r="B557" s="1">
        <v>0.8</v>
      </c>
      <c r="C557" s="1">
        <v>3</v>
      </c>
      <c r="D557" s="1">
        <f>B557*C557</f>
        <v>2.4000000000000004</v>
      </c>
      <c r="E557" s="1" t="s">
        <v>30</v>
      </c>
    </row>
    <row r="558" spans="1:6" x14ac:dyDescent="0.25">
      <c r="A558" s="1"/>
      <c r="B558" s="1"/>
      <c r="C558" s="6" t="s">
        <v>28</v>
      </c>
      <c r="D558" s="6">
        <f>SUM(D557:D557)</f>
        <v>2.4000000000000004</v>
      </c>
      <c r="E558" s="6" t="s">
        <v>30</v>
      </c>
    </row>
    <row r="560" spans="1:6" x14ac:dyDescent="0.25">
      <c r="B560" s="1" t="s">
        <v>70</v>
      </c>
      <c r="C560" s="1"/>
      <c r="D560" s="1"/>
      <c r="E560" s="1"/>
    </row>
    <row r="561" spans="2:12" x14ac:dyDescent="0.25">
      <c r="B561" s="1" t="s">
        <v>10</v>
      </c>
      <c r="C561" s="1" t="s">
        <v>16</v>
      </c>
      <c r="D561" s="1" t="s">
        <v>1</v>
      </c>
      <c r="E561" s="1" t="s">
        <v>12</v>
      </c>
    </row>
    <row r="562" spans="2:12" x14ac:dyDescent="0.25">
      <c r="B562" s="1">
        <v>1</v>
      </c>
      <c r="C562" s="1">
        <v>3</v>
      </c>
      <c r="D562" s="1">
        <f>B562*C562</f>
        <v>3</v>
      </c>
      <c r="E562" s="1" t="s">
        <v>30</v>
      </c>
    </row>
    <row r="563" spans="2:12" x14ac:dyDescent="0.25">
      <c r="B563" s="1">
        <v>2</v>
      </c>
      <c r="C563" s="1">
        <v>6</v>
      </c>
      <c r="D563" s="1">
        <f t="shared" ref="D563:D566" si="36">B563*C563</f>
        <v>12</v>
      </c>
      <c r="E563" s="1" t="s">
        <v>30</v>
      </c>
    </row>
    <row r="564" spans="2:12" x14ac:dyDescent="0.25">
      <c r="B564" s="1">
        <v>2</v>
      </c>
      <c r="C564" s="1">
        <v>1</v>
      </c>
      <c r="D564" s="1">
        <f t="shared" si="36"/>
        <v>2</v>
      </c>
      <c r="E564" s="1" t="s">
        <v>30</v>
      </c>
    </row>
    <row r="565" spans="2:12" x14ac:dyDescent="0.25">
      <c r="B565" s="1">
        <v>3.8</v>
      </c>
      <c r="C565" s="1">
        <v>1</v>
      </c>
      <c r="D565" s="1">
        <f t="shared" si="36"/>
        <v>3.8</v>
      </c>
      <c r="E565" s="1" t="s">
        <v>30</v>
      </c>
    </row>
    <row r="566" spans="2:12" x14ac:dyDescent="0.25">
      <c r="B566" s="1">
        <v>1.25</v>
      </c>
      <c r="C566" s="1">
        <v>1</v>
      </c>
      <c r="D566" s="1">
        <f t="shared" si="36"/>
        <v>1.25</v>
      </c>
      <c r="E566" s="1" t="s">
        <v>30</v>
      </c>
    </row>
    <row r="567" spans="2:12" x14ac:dyDescent="0.25">
      <c r="B567" s="1"/>
      <c r="C567" s="6" t="s">
        <v>28</v>
      </c>
      <c r="D567" s="6">
        <f>SUM(D562:D566)</f>
        <v>22.05</v>
      </c>
      <c r="E567" s="6" t="s">
        <v>30</v>
      </c>
    </row>
    <row r="569" spans="2:12" x14ac:dyDescent="0.25">
      <c r="B569" s="1" t="s">
        <v>71</v>
      </c>
      <c r="C569" s="1"/>
      <c r="D569" s="1"/>
      <c r="E569" s="1"/>
      <c r="K569" s="1"/>
      <c r="L569" s="1"/>
    </row>
    <row r="570" spans="2:12" x14ac:dyDescent="0.25">
      <c r="B570" s="1" t="s">
        <v>10</v>
      </c>
      <c r="C570" s="1" t="s">
        <v>2</v>
      </c>
      <c r="D570" s="1" t="s">
        <v>1</v>
      </c>
      <c r="E570" s="1" t="s">
        <v>12</v>
      </c>
      <c r="K570" s="1"/>
      <c r="L570" s="1"/>
    </row>
    <row r="571" spans="2:12" x14ac:dyDescent="0.25">
      <c r="B571" s="1">
        <v>1.5</v>
      </c>
      <c r="C571" s="1">
        <v>0.5</v>
      </c>
      <c r="D571" s="1">
        <f>ROUND(B571*C571,2)</f>
        <v>0.75</v>
      </c>
      <c r="E571" s="1" t="s">
        <v>30</v>
      </c>
      <c r="K571" s="1"/>
      <c r="L571" s="1"/>
    </row>
    <row r="572" spans="2:12" x14ac:dyDescent="0.25">
      <c r="B572" s="1"/>
      <c r="C572" s="6" t="s">
        <v>28</v>
      </c>
      <c r="D572" s="6">
        <f>SUM(D571:D571)</f>
        <v>0.75</v>
      </c>
      <c r="E572" s="6" t="s">
        <v>30</v>
      </c>
      <c r="K572" s="1"/>
      <c r="L572" s="1"/>
    </row>
    <row r="573" spans="2:12" x14ac:dyDescent="0.25">
      <c r="B573" s="1"/>
      <c r="C573" s="6"/>
      <c r="D573" s="6"/>
      <c r="E573" s="6"/>
      <c r="K573" s="1"/>
      <c r="L573" s="1"/>
    </row>
    <row r="574" spans="2:12" x14ac:dyDescent="0.25">
      <c r="B574" s="1" t="s">
        <v>97</v>
      </c>
      <c r="C574" s="1"/>
      <c r="D574" s="1"/>
      <c r="E574" s="1"/>
      <c r="K574" s="1"/>
      <c r="L574" s="1"/>
    </row>
    <row r="575" spans="2:12" x14ac:dyDescent="0.25">
      <c r="B575" s="1" t="s">
        <v>10</v>
      </c>
      <c r="C575" s="1" t="s">
        <v>2</v>
      </c>
      <c r="D575" s="1" t="s">
        <v>1</v>
      </c>
      <c r="E575" s="1" t="s">
        <v>12</v>
      </c>
      <c r="K575" s="1"/>
      <c r="L575" s="1"/>
    </row>
    <row r="576" spans="2:12" x14ac:dyDescent="0.25">
      <c r="B576" s="1">
        <v>1.9</v>
      </c>
      <c r="C576" s="1">
        <v>0.6</v>
      </c>
      <c r="D576" s="1">
        <f>ROUND(B576*C576,2)</f>
        <v>1.1399999999999999</v>
      </c>
      <c r="E576" s="1" t="s">
        <v>30</v>
      </c>
      <c r="K576" s="1"/>
      <c r="L576" s="1"/>
    </row>
    <row r="577" spans="1:12" x14ac:dyDescent="0.25">
      <c r="B577" s="1"/>
      <c r="C577" s="6" t="s">
        <v>28</v>
      </c>
      <c r="D577" s="6">
        <f>SUM(D576:D576)</f>
        <v>1.1399999999999999</v>
      </c>
      <c r="E577" s="6" t="s">
        <v>30</v>
      </c>
      <c r="K577" s="1"/>
      <c r="L577" s="1"/>
    </row>
    <row r="578" spans="1:12" x14ac:dyDescent="0.25">
      <c r="B578" s="1"/>
      <c r="C578" s="6"/>
      <c r="D578" s="6"/>
      <c r="E578" s="6"/>
      <c r="K578" s="1"/>
      <c r="L578" s="1"/>
    </row>
    <row r="579" spans="1:12" x14ac:dyDescent="0.25">
      <c r="A579" s="1">
        <v>14</v>
      </c>
      <c r="B579" s="1" t="s">
        <v>72</v>
      </c>
      <c r="C579" s="1"/>
    </row>
    <row r="580" spans="1:12" x14ac:dyDescent="0.25">
      <c r="A580" s="1"/>
      <c r="B580" s="1" t="s">
        <v>73</v>
      </c>
      <c r="C580" s="1">
        <v>1</v>
      </c>
    </row>
    <row r="581" spans="1:12" x14ac:dyDescent="0.25">
      <c r="A581" s="1"/>
      <c r="B581" s="1" t="s">
        <v>74</v>
      </c>
      <c r="C581" s="1">
        <v>4</v>
      </c>
    </row>
    <row r="582" spans="1:12" x14ac:dyDescent="0.25">
      <c r="A582" s="1"/>
      <c r="B582" s="1" t="s">
        <v>75</v>
      </c>
      <c r="C582" s="1">
        <v>4</v>
      </c>
    </row>
    <row r="583" spans="1:12" x14ac:dyDescent="0.25">
      <c r="A583" s="1"/>
      <c r="B583" s="1" t="s">
        <v>76</v>
      </c>
      <c r="C583" s="1">
        <f>6</f>
        <v>6</v>
      </c>
    </row>
    <row r="584" spans="1:12" x14ac:dyDescent="0.25">
      <c r="A584" s="1"/>
      <c r="B584" s="1" t="s">
        <v>102</v>
      </c>
      <c r="C584" s="1">
        <v>1</v>
      </c>
    </row>
    <row r="586" spans="1:12" x14ac:dyDescent="0.25">
      <c r="B586" s="1" t="s">
        <v>103</v>
      </c>
      <c r="C586" s="1"/>
      <c r="D586" s="1"/>
      <c r="E586" s="1"/>
    </row>
    <row r="587" spans="1:12" x14ac:dyDescent="0.25">
      <c r="B587" s="1" t="s">
        <v>0</v>
      </c>
      <c r="C587" s="1"/>
      <c r="D587" s="1"/>
      <c r="E587" s="1"/>
    </row>
    <row r="588" spans="1:12" x14ac:dyDescent="0.25">
      <c r="B588" s="1">
        <v>1.2</v>
      </c>
      <c r="C588" s="1" t="s">
        <v>113</v>
      </c>
      <c r="D588" s="1"/>
      <c r="E588" s="1"/>
    </row>
    <row r="589" spans="1:12" x14ac:dyDescent="0.25">
      <c r="B589" s="1"/>
      <c r="C589" s="1"/>
      <c r="D589" s="1"/>
      <c r="E589" s="1"/>
    </row>
    <row r="591" spans="1:12" x14ac:dyDescent="0.25">
      <c r="A591" s="1">
        <v>15</v>
      </c>
      <c r="B591" s="1" t="s">
        <v>77</v>
      </c>
      <c r="C591" s="1"/>
      <c r="D591" s="1"/>
    </row>
    <row r="592" spans="1:12" x14ac:dyDescent="0.25">
      <c r="A592" s="1"/>
      <c r="B592" s="1"/>
      <c r="C592" s="1"/>
      <c r="D592" s="1"/>
    </row>
    <row r="593" spans="1:4" x14ac:dyDescent="0.25">
      <c r="A593" s="1"/>
      <c r="B593" s="1" t="s">
        <v>78</v>
      </c>
      <c r="C593" s="1"/>
      <c r="D593" s="1"/>
    </row>
    <row r="594" spans="1:4" x14ac:dyDescent="0.25">
      <c r="A594" s="1"/>
      <c r="B594" s="1" t="s">
        <v>79</v>
      </c>
      <c r="C594" s="1"/>
      <c r="D594" s="1"/>
    </row>
    <row r="595" spans="1:4" x14ac:dyDescent="0.25">
      <c r="A595" s="1"/>
      <c r="B595" s="1"/>
      <c r="C595" s="1">
        <f>E517</f>
        <v>3.5</v>
      </c>
      <c r="D595" s="1" t="s">
        <v>5</v>
      </c>
    </row>
    <row r="596" spans="1:4" x14ac:dyDescent="0.25">
      <c r="A596" s="1"/>
      <c r="B596" s="1"/>
      <c r="C596" s="1">
        <f t="shared" ref="C596:C598" si="37">E518</f>
        <v>3.3</v>
      </c>
      <c r="D596" s="1" t="s">
        <v>5</v>
      </c>
    </row>
    <row r="597" spans="1:4" x14ac:dyDescent="0.25">
      <c r="A597" s="1"/>
      <c r="B597" s="1"/>
      <c r="C597" s="1">
        <f t="shared" si="37"/>
        <v>5.0999999999999996</v>
      </c>
      <c r="D597" s="1" t="s">
        <v>5</v>
      </c>
    </row>
    <row r="598" spans="1:4" x14ac:dyDescent="0.25">
      <c r="A598" s="1"/>
      <c r="B598" s="1"/>
      <c r="C598" s="1">
        <f t="shared" si="37"/>
        <v>11.899999999999999</v>
      </c>
      <c r="D598" s="1" t="s">
        <v>5</v>
      </c>
    </row>
    <row r="599" spans="1:4" x14ac:dyDescent="0.25">
      <c r="A599" s="1"/>
      <c r="B599" s="1"/>
      <c r="C599" s="1">
        <f t="shared" ref="C599:C606" si="38">E524</f>
        <v>18.86</v>
      </c>
      <c r="D599" s="1" t="s">
        <v>5</v>
      </c>
    </row>
    <row r="600" spans="1:4" x14ac:dyDescent="0.25">
      <c r="A600" s="1"/>
      <c r="B600" s="1"/>
      <c r="C600" s="1">
        <f t="shared" si="38"/>
        <v>20.96</v>
      </c>
      <c r="D600" s="1" t="s">
        <v>5</v>
      </c>
    </row>
    <row r="601" spans="1:4" x14ac:dyDescent="0.25">
      <c r="A601" s="1"/>
      <c r="B601" s="1"/>
      <c r="C601" s="1">
        <f t="shared" si="38"/>
        <v>11.9</v>
      </c>
      <c r="D601" s="1" t="s">
        <v>5</v>
      </c>
    </row>
    <row r="602" spans="1:4" x14ac:dyDescent="0.25">
      <c r="A602" s="1"/>
      <c r="B602" s="1"/>
      <c r="C602" s="1">
        <f t="shared" si="38"/>
        <v>27.52</v>
      </c>
      <c r="D602" s="1" t="s">
        <v>5</v>
      </c>
    </row>
    <row r="603" spans="1:4" x14ac:dyDescent="0.25">
      <c r="A603" s="1"/>
      <c r="B603" s="1"/>
      <c r="C603" s="1">
        <f t="shared" si="38"/>
        <v>6.57</v>
      </c>
      <c r="D603" s="1" t="s">
        <v>5</v>
      </c>
    </row>
    <row r="604" spans="1:4" x14ac:dyDescent="0.25">
      <c r="A604" s="1"/>
      <c r="B604" s="1"/>
      <c r="C604" s="1">
        <f t="shared" si="38"/>
        <v>9.0399999999999991</v>
      </c>
      <c r="D604" s="1" t="s">
        <v>5</v>
      </c>
    </row>
    <row r="605" spans="1:4" x14ac:dyDescent="0.25">
      <c r="A605" s="1"/>
      <c r="B605" s="1"/>
      <c r="C605" s="1">
        <f t="shared" si="38"/>
        <v>24.84</v>
      </c>
      <c r="D605" s="1" t="s">
        <v>5</v>
      </c>
    </row>
    <row r="606" spans="1:4" x14ac:dyDescent="0.25">
      <c r="A606" s="1"/>
      <c r="B606" s="1"/>
      <c r="C606" s="1">
        <f t="shared" si="38"/>
        <v>2.69</v>
      </c>
      <c r="D606" s="1" t="s">
        <v>5</v>
      </c>
    </row>
    <row r="607" spans="1:4" x14ac:dyDescent="0.25">
      <c r="A607" s="1"/>
      <c r="B607" s="6" t="s">
        <v>1</v>
      </c>
      <c r="C607" s="6">
        <f>SUM(C595:C606)</f>
        <v>146.17999999999998</v>
      </c>
      <c r="D607" s="6" t="s">
        <v>5</v>
      </c>
    </row>
    <row r="609" spans="2:5" x14ac:dyDescent="0.25">
      <c r="B609" s="6" t="s">
        <v>80</v>
      </c>
      <c r="C609" s="6"/>
      <c r="D609" s="6">
        <v>1</v>
      </c>
      <c r="E609" s="6" t="s">
        <v>38</v>
      </c>
    </row>
  </sheetData>
  <pageMargins left="0.511811024" right="0.511811024" top="0.78740157499999996" bottom="0.78740157499999996" header="0.31496062000000002" footer="0.31496062000000002"/>
  <pageSetup paperSize="9" scale="67" fitToWidth="0" fitToHeight="0" orientation="portrait" horizontalDpi="4294967293" verticalDpi="4294967293" r:id="rId1"/>
  <headerFooter>
    <oddHeader xml:space="preserve">&amp;L&amp;G&amp;C&amp;"-,Negrito"&amp;12Ampliação da Clínica da Saúde da Família&amp;R
&amp;P de &amp;N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AMPLIAÇÃO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Vinícius Vieira</dc:creator>
  <cp:lastModifiedBy>Vinícius Vieira</cp:lastModifiedBy>
  <cp:lastPrinted>2020-05-26T18:57:22Z</cp:lastPrinted>
  <dcterms:created xsi:type="dcterms:W3CDTF">2020-05-24T18:46:08Z</dcterms:created>
  <dcterms:modified xsi:type="dcterms:W3CDTF">2020-07-08T15:55:27Z</dcterms:modified>
</cp:coreProperties>
</file>