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TOS\Projetos OCPE\Clientes\Prefeitura Municipal de Nossa Senhora de Lourdes\PM.PL.120 - Reforma e Ampliação UBS Pov Barro Vermelho\5 - Orçamento\"/>
    </mc:Choice>
  </mc:AlternateContent>
  <xr:revisionPtr revIDLastSave="0" documentId="13_ncr:1_{C7CDC484-F1EF-4BE8-B9CE-9DC7547AC21E}" xr6:coauthVersionLast="45" xr6:coauthVersionMax="45" xr10:uidLastSave="{00000000-0000-0000-0000-000000000000}"/>
  <bookViews>
    <workbookView xWindow="28680" yWindow="-120" windowWidth="29040" windowHeight="15840" xr2:uid="{FFF100E2-6EB0-422D-8053-3A751BC2597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C364" i="1"/>
  <c r="D343" i="1"/>
  <c r="D344" i="1" s="1"/>
  <c r="D338" i="1"/>
  <c r="D337" i="1"/>
  <c r="D339" i="1" s="1"/>
  <c r="D332" i="1"/>
  <c r="D331" i="1"/>
  <c r="E298" i="1"/>
  <c r="E297" i="1"/>
  <c r="E296" i="1"/>
  <c r="E155" i="1"/>
  <c r="E156" i="1" s="1"/>
  <c r="E291" i="1"/>
  <c r="E290" i="1"/>
  <c r="E289" i="1"/>
  <c r="E288" i="1"/>
  <c r="E287" i="1"/>
  <c r="E286" i="1"/>
  <c r="E285" i="1"/>
  <c r="E284" i="1"/>
  <c r="E283" i="1"/>
  <c r="E276" i="1"/>
  <c r="E275" i="1"/>
  <c r="E274" i="1"/>
  <c r="E273" i="1"/>
  <c r="E268" i="1"/>
  <c r="E267" i="1"/>
  <c r="E266" i="1"/>
  <c r="E265" i="1"/>
  <c r="E264" i="1"/>
  <c r="E263" i="1"/>
  <c r="E262" i="1"/>
  <c r="E250" i="1"/>
  <c r="E251" i="1"/>
  <c r="E252" i="1"/>
  <c r="E253" i="1"/>
  <c r="E254" i="1"/>
  <c r="E255" i="1"/>
  <c r="E201" i="1"/>
  <c r="E202" i="1"/>
  <c r="E109" i="1"/>
  <c r="E110" i="1"/>
  <c r="E111" i="1"/>
  <c r="E112" i="1"/>
  <c r="E113" i="1"/>
  <c r="E114" i="1"/>
  <c r="E108" i="1"/>
  <c r="E241" i="1"/>
  <c r="E242" i="1"/>
  <c r="E243" i="1"/>
  <c r="E244" i="1"/>
  <c r="E249" i="1"/>
  <c r="E240" i="1"/>
  <c r="E239" i="1"/>
  <c r="E238" i="1"/>
  <c r="E237" i="1"/>
  <c r="E236" i="1"/>
  <c r="E235" i="1"/>
  <c r="E234" i="1"/>
  <c r="E226" i="1"/>
  <c r="E227" i="1"/>
  <c r="E225" i="1"/>
  <c r="E224" i="1"/>
  <c r="E173" i="1"/>
  <c r="F173" i="1"/>
  <c r="F172" i="1"/>
  <c r="E172" i="1"/>
  <c r="F163" i="1"/>
  <c r="H163" i="1" s="1"/>
  <c r="F164" i="1"/>
  <c r="H164" i="1" s="1"/>
  <c r="F165" i="1"/>
  <c r="H165" i="1" s="1"/>
  <c r="F166" i="1"/>
  <c r="H166" i="1" s="1"/>
  <c r="F167" i="1"/>
  <c r="H167" i="1" s="1"/>
  <c r="F162" i="1"/>
  <c r="H162" i="1" s="1"/>
  <c r="D215" i="1"/>
  <c r="D216" i="1" s="1"/>
  <c r="D210" i="1"/>
  <c r="D211" i="1" s="1"/>
  <c r="D94" i="1"/>
  <c r="D95" i="1" s="1"/>
  <c r="E148" i="1"/>
  <c r="E149" i="1" s="1"/>
  <c r="E143" i="1"/>
  <c r="E142" i="1"/>
  <c r="E137" i="1"/>
  <c r="E136" i="1"/>
  <c r="D333" i="1" l="1"/>
  <c r="G172" i="1"/>
  <c r="E299" i="1"/>
  <c r="E292" i="1"/>
  <c r="E269" i="1"/>
  <c r="E245" i="1"/>
  <c r="E138" i="1"/>
  <c r="E277" i="1"/>
  <c r="G173" i="1"/>
  <c r="E256" i="1"/>
  <c r="E115" i="1"/>
  <c r="E228" i="1"/>
  <c r="H168" i="1"/>
  <c r="E144" i="1"/>
  <c r="E193" i="1"/>
  <c r="E199" i="1"/>
  <c r="E200" i="1"/>
  <c r="E198" i="1"/>
  <c r="E188" i="1"/>
  <c r="E189" i="1"/>
  <c r="E190" i="1"/>
  <c r="E191" i="1"/>
  <c r="E192" i="1"/>
  <c r="E187" i="1"/>
  <c r="E120" i="1"/>
  <c r="E121" i="1"/>
  <c r="E122" i="1"/>
  <c r="E123" i="1"/>
  <c r="E119" i="1"/>
  <c r="E180" i="1"/>
  <c r="C322" i="1"/>
  <c r="E322" i="1" s="1"/>
  <c r="E324" i="1"/>
  <c r="E323" i="1"/>
  <c r="E316" i="1"/>
  <c r="E315" i="1"/>
  <c r="E314" i="1"/>
  <c r="E313" i="1"/>
  <c r="E305" i="1"/>
  <c r="E306" i="1"/>
  <c r="E307" i="1"/>
  <c r="E304" i="1"/>
  <c r="B130" i="1"/>
  <c r="D130" i="1" s="1"/>
  <c r="E101" i="1"/>
  <c r="E102" i="1"/>
  <c r="E100" i="1"/>
  <c r="E99" i="1"/>
  <c r="D89" i="1"/>
  <c r="D88" i="1"/>
  <c r="D87" i="1"/>
  <c r="D86" i="1"/>
  <c r="D85" i="1"/>
  <c r="F79" i="1"/>
  <c r="F78" i="1"/>
  <c r="D67" i="1"/>
  <c r="D68" i="1"/>
  <c r="D69" i="1"/>
  <c r="D70" i="1"/>
  <c r="D71" i="1"/>
  <c r="D66" i="1"/>
  <c r="F47" i="1"/>
  <c r="F48" i="1" s="1"/>
  <c r="F60" i="1" s="1"/>
  <c r="F56" i="1"/>
  <c r="F58" i="1"/>
  <c r="F57" i="1"/>
  <c r="F55" i="1"/>
  <c r="F54" i="1"/>
  <c r="F53" i="1"/>
  <c r="F41" i="1"/>
  <c r="F38" i="1"/>
  <c r="F39" i="1"/>
  <c r="F40" i="1"/>
  <c r="F37" i="1"/>
  <c r="C30" i="1"/>
  <c r="E23" i="1"/>
  <c r="E22" i="1"/>
  <c r="F16" i="1"/>
  <c r="F17" i="1"/>
  <c r="F15" i="1"/>
  <c r="D11" i="1"/>
  <c r="G174" i="1" l="1"/>
  <c r="E279" i="1"/>
  <c r="E258" i="1"/>
  <c r="E203" i="1"/>
  <c r="E194" i="1"/>
  <c r="E124" i="1"/>
  <c r="E317" i="1"/>
  <c r="F18" i="1"/>
  <c r="F80" i="1"/>
  <c r="E325" i="1"/>
  <c r="E103" i="1"/>
  <c r="E308" i="1"/>
  <c r="D131" i="1"/>
  <c r="F62" i="1"/>
  <c r="D72" i="1"/>
  <c r="D90" i="1"/>
  <c r="F42" i="1"/>
  <c r="E24" i="1"/>
  <c r="E126" i="1" l="1"/>
  <c r="B179" i="1" s="1"/>
  <c r="D179" i="1" s="1"/>
  <c r="D180" i="1" s="1"/>
  <c r="C182" i="1" s="1"/>
  <c r="E205" i="1"/>
</calcChain>
</file>

<file path=xl/sharedStrings.xml><?xml version="1.0" encoding="utf-8"?>
<sst xmlns="http://schemas.openxmlformats.org/spreadsheetml/2006/main" count="506" uniqueCount="89">
  <si>
    <t>AMPLIAÇÃO</t>
  </si>
  <si>
    <t>Item</t>
  </si>
  <si>
    <t>Serviços Preliminares</t>
  </si>
  <si>
    <t>Limpeza</t>
  </si>
  <si>
    <t>Comp.</t>
  </si>
  <si>
    <t>Larg.</t>
  </si>
  <si>
    <t>Área</t>
  </si>
  <si>
    <t>Und</t>
  </si>
  <si>
    <t>m²</t>
  </si>
  <si>
    <t>Demolição de alvenaria</t>
  </si>
  <si>
    <t>Altura</t>
  </si>
  <si>
    <t>Esp.</t>
  </si>
  <si>
    <t>Volume</t>
  </si>
  <si>
    <t>Rept.</t>
  </si>
  <si>
    <t>m³</t>
  </si>
  <si>
    <t>Demolição de piso</t>
  </si>
  <si>
    <t>Total</t>
  </si>
  <si>
    <t>Larg</t>
  </si>
  <si>
    <t>Remoção de Louças</t>
  </si>
  <si>
    <t>Descr.</t>
  </si>
  <si>
    <t>Quant.</t>
  </si>
  <si>
    <t>Vaso</t>
  </si>
  <si>
    <t>Lavatório</t>
  </si>
  <si>
    <t>Total =</t>
  </si>
  <si>
    <t>und</t>
  </si>
  <si>
    <t>Infraestrutura</t>
  </si>
  <si>
    <t>Escavação</t>
  </si>
  <si>
    <t>Prof.</t>
  </si>
  <si>
    <t>Alvenaria de Pedra</t>
  </si>
  <si>
    <t>Sapata</t>
  </si>
  <si>
    <t>Lado a</t>
  </si>
  <si>
    <t>Lado b</t>
  </si>
  <si>
    <t>Desconto sapata</t>
  </si>
  <si>
    <t>Cintamento inferior</t>
  </si>
  <si>
    <t>m</t>
  </si>
  <si>
    <t>Superestrutura</t>
  </si>
  <si>
    <t>Pilar</t>
  </si>
  <si>
    <t>Cintamento Superior</t>
  </si>
  <si>
    <t>Verga e contraverga</t>
  </si>
  <si>
    <t>Transp.</t>
  </si>
  <si>
    <t>Largura</t>
  </si>
  <si>
    <t>Repet.</t>
  </si>
  <si>
    <t>Gradil</t>
  </si>
  <si>
    <t>Contrapiso</t>
  </si>
  <si>
    <t>Piso Cerâmico</t>
  </si>
  <si>
    <t>Piso em concreto</t>
  </si>
  <si>
    <t>Revestimento</t>
  </si>
  <si>
    <t>Chapisco</t>
  </si>
  <si>
    <t>Alvenaria</t>
  </si>
  <si>
    <t>Lados</t>
  </si>
  <si>
    <t>Desconto</t>
  </si>
  <si>
    <t>Reboco</t>
  </si>
  <si>
    <t>Cerâmica</t>
  </si>
  <si>
    <t>Paredes e Paineis</t>
  </si>
  <si>
    <t>Esquadrias</t>
  </si>
  <si>
    <t>Vidros e Paineis</t>
  </si>
  <si>
    <t>Coberturas</t>
  </si>
  <si>
    <t>Impermeabilização</t>
  </si>
  <si>
    <t>Forros</t>
  </si>
  <si>
    <t>Pinturas</t>
  </si>
  <si>
    <t>Pisos</t>
  </si>
  <si>
    <t>Acabamentos</t>
  </si>
  <si>
    <t>Louças e Metais</t>
  </si>
  <si>
    <t>Complementos</t>
  </si>
  <si>
    <t>Portas</t>
  </si>
  <si>
    <t>Janelas</t>
  </si>
  <si>
    <t>Conbogó</t>
  </si>
  <si>
    <t>Madeiramento</t>
  </si>
  <si>
    <t>Laje</t>
  </si>
  <si>
    <t>Telhamento</t>
  </si>
  <si>
    <t>Fundações</t>
  </si>
  <si>
    <t>Área Molhada</t>
  </si>
  <si>
    <t>Área piso</t>
  </si>
  <si>
    <t>Área parede</t>
  </si>
  <si>
    <t>Interna</t>
  </si>
  <si>
    <t>Externo</t>
  </si>
  <si>
    <t>Madeira</t>
  </si>
  <si>
    <t>Grade</t>
  </si>
  <si>
    <t>Grade e Gradil</t>
  </si>
  <si>
    <t>Soleiras</t>
  </si>
  <si>
    <t>Peitoril</t>
  </si>
  <si>
    <t>Granito</t>
  </si>
  <si>
    <t>Torneira</t>
  </si>
  <si>
    <t>Barra de apoio</t>
  </si>
  <si>
    <t>Áreas</t>
  </si>
  <si>
    <t>Placa de Obra</t>
  </si>
  <si>
    <t>Placa de Inauguração</t>
  </si>
  <si>
    <t>Cumeeira</t>
  </si>
  <si>
    <t xml:space="preserve">_______________________________________________________________
VINÍCIUS VIEIRA SOARES
Engenheiro Eletricista e Civil
RNP 270931988-8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</si>
</sst>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F2CFA-727A-4EF4-A7A0-3DAC745319D6}">
  <dimension ref="A1:J372"/>
  <sheetViews>
    <sheetView tabSelected="1" view="pageLayout" zoomScaleNormal="100" workbookViewId="0">
      <selection activeCell="G4" sqref="G4:G5"/>
    </sheetView>
  </sheetViews>
  <sheetFormatPr defaultRowHeight="15" x14ac:dyDescent="0.25"/>
  <sheetData>
    <row r="1" spans="1:7" x14ac:dyDescent="0.25">
      <c r="A1" t="s">
        <v>0</v>
      </c>
    </row>
    <row r="3" spans="1:7" x14ac:dyDescent="0.25">
      <c r="A3" t="s">
        <v>1</v>
      </c>
    </row>
    <row r="4" spans="1:7" x14ac:dyDescent="0.25">
      <c r="A4">
        <v>1</v>
      </c>
      <c r="B4" t="s">
        <v>2</v>
      </c>
    </row>
    <row r="5" spans="1:7" x14ac:dyDescent="0.25">
      <c r="B5" t="s">
        <v>85</v>
      </c>
    </row>
    <row r="6" spans="1:7" x14ac:dyDescent="0.25">
      <c r="B6" t="s">
        <v>4</v>
      </c>
      <c r="C6" t="s">
        <v>5</v>
      </c>
      <c r="D6" t="s">
        <v>6</v>
      </c>
      <c r="E6" t="s">
        <v>7</v>
      </c>
    </row>
    <row r="7" spans="1:7" x14ac:dyDescent="0.25">
      <c r="B7">
        <v>3</v>
      </c>
      <c r="C7">
        <v>2</v>
      </c>
      <c r="D7">
        <f>C7*B7</f>
        <v>6</v>
      </c>
      <c r="E7" t="s">
        <v>8</v>
      </c>
    </row>
    <row r="9" spans="1:7" x14ac:dyDescent="0.25">
      <c r="B9" t="s">
        <v>3</v>
      </c>
    </row>
    <row r="10" spans="1:7" x14ac:dyDescent="0.25">
      <c r="B10" t="s">
        <v>4</v>
      </c>
      <c r="C10" t="s">
        <v>5</v>
      </c>
      <c r="D10" t="s">
        <v>6</v>
      </c>
      <c r="E10" t="s">
        <v>7</v>
      </c>
    </row>
    <row r="11" spans="1:7" x14ac:dyDescent="0.25">
      <c r="B11">
        <v>9</v>
      </c>
      <c r="C11">
        <v>7.13</v>
      </c>
      <c r="D11">
        <f>C11*B11</f>
        <v>64.17</v>
      </c>
      <c r="E11" t="s">
        <v>8</v>
      </c>
    </row>
    <row r="13" spans="1:7" x14ac:dyDescent="0.25">
      <c r="B13" t="s">
        <v>9</v>
      </c>
    </row>
    <row r="14" spans="1:7" x14ac:dyDescent="0.25">
      <c r="B14" t="s">
        <v>4</v>
      </c>
      <c r="C14" t="s">
        <v>10</v>
      </c>
      <c r="D14" t="s">
        <v>11</v>
      </c>
      <c r="E14" t="s">
        <v>13</v>
      </c>
      <c r="F14" t="s">
        <v>12</v>
      </c>
      <c r="G14" t="s">
        <v>7</v>
      </c>
    </row>
    <row r="15" spans="1:7" x14ac:dyDescent="0.25">
      <c r="B15">
        <v>1.4</v>
      </c>
      <c r="C15">
        <v>1.25</v>
      </c>
      <c r="D15">
        <v>0.16</v>
      </c>
      <c r="E15">
        <v>1</v>
      </c>
      <c r="F15">
        <f>ROUND(E15*D15*C15*B15,2)</f>
        <v>0.28000000000000003</v>
      </c>
      <c r="G15" t="s">
        <v>14</v>
      </c>
    </row>
    <row r="16" spans="1:7" x14ac:dyDescent="0.25">
      <c r="B16">
        <v>1.4</v>
      </c>
      <c r="C16">
        <v>0.55000000000000004</v>
      </c>
      <c r="D16">
        <v>0.16</v>
      </c>
      <c r="E16">
        <v>1</v>
      </c>
      <c r="F16">
        <f t="shared" ref="F16:F17" si="0">ROUND(E16*D16*C16*B16,2)</f>
        <v>0.12</v>
      </c>
      <c r="G16" t="s">
        <v>14</v>
      </c>
    </row>
    <row r="17" spans="2:7" x14ac:dyDescent="0.25">
      <c r="B17">
        <v>2.04</v>
      </c>
      <c r="C17">
        <v>3</v>
      </c>
      <c r="D17">
        <v>0.16</v>
      </c>
      <c r="E17">
        <v>1</v>
      </c>
      <c r="F17">
        <f t="shared" si="0"/>
        <v>0.98</v>
      </c>
      <c r="G17" t="s">
        <v>14</v>
      </c>
    </row>
    <row r="18" spans="2:7" x14ac:dyDescent="0.25">
      <c r="E18" s="1" t="s">
        <v>16</v>
      </c>
      <c r="F18" s="1">
        <f>SUM(F15:F17)</f>
        <v>1.38</v>
      </c>
      <c r="G18" s="1" t="s">
        <v>14</v>
      </c>
    </row>
    <row r="20" spans="2:7" x14ac:dyDescent="0.25">
      <c r="B20" t="s">
        <v>15</v>
      </c>
    </row>
    <row r="21" spans="2:7" x14ac:dyDescent="0.25">
      <c r="B21" t="s">
        <v>4</v>
      </c>
      <c r="C21" t="s">
        <v>17</v>
      </c>
      <c r="D21" t="s">
        <v>13</v>
      </c>
      <c r="E21" t="s">
        <v>6</v>
      </c>
      <c r="F21" t="s">
        <v>7</v>
      </c>
    </row>
    <row r="22" spans="2:7" x14ac:dyDescent="0.25">
      <c r="B22">
        <v>1.2</v>
      </c>
      <c r="C22">
        <v>1.5</v>
      </c>
      <c r="D22">
        <v>1</v>
      </c>
      <c r="E22">
        <f>ROUND(D22*C22*B22,2)</f>
        <v>1.8</v>
      </c>
      <c r="F22" t="s">
        <v>8</v>
      </c>
    </row>
    <row r="23" spans="2:7" x14ac:dyDescent="0.25">
      <c r="B23">
        <v>11.76</v>
      </c>
      <c r="C23">
        <v>0.33</v>
      </c>
      <c r="D23">
        <v>1</v>
      </c>
      <c r="E23">
        <f t="shared" ref="E23" si="1">ROUND(D23*C23*B23,2)</f>
        <v>3.88</v>
      </c>
      <c r="F23" t="s">
        <v>8</v>
      </c>
    </row>
    <row r="24" spans="2:7" x14ac:dyDescent="0.25">
      <c r="D24" s="1" t="s">
        <v>16</v>
      </c>
      <c r="E24" s="1">
        <f>SUM(E22:E23)</f>
        <v>5.68</v>
      </c>
      <c r="F24" t="s">
        <v>8</v>
      </c>
    </row>
    <row r="26" spans="2:7" x14ac:dyDescent="0.25">
      <c r="B26" t="s">
        <v>18</v>
      </c>
    </row>
    <row r="27" spans="2:7" x14ac:dyDescent="0.25">
      <c r="B27" t="s">
        <v>19</v>
      </c>
      <c r="C27" t="s">
        <v>20</v>
      </c>
      <c r="D27" t="s">
        <v>7</v>
      </c>
    </row>
    <row r="28" spans="2:7" x14ac:dyDescent="0.25">
      <c r="B28" t="s">
        <v>21</v>
      </c>
      <c r="C28">
        <v>1</v>
      </c>
      <c r="D28" t="s">
        <v>24</v>
      </c>
    </row>
    <row r="29" spans="2:7" x14ac:dyDescent="0.25">
      <c r="B29" t="s">
        <v>22</v>
      </c>
      <c r="C29">
        <v>1</v>
      </c>
      <c r="D29" t="s">
        <v>24</v>
      </c>
    </row>
    <row r="30" spans="2:7" x14ac:dyDescent="0.25">
      <c r="B30" s="1" t="s">
        <v>23</v>
      </c>
      <c r="C30" s="1">
        <f>SUM(C28:C29)</f>
        <v>2</v>
      </c>
      <c r="D30" s="1" t="s">
        <v>24</v>
      </c>
    </row>
    <row r="33" spans="1:7" x14ac:dyDescent="0.25">
      <c r="A33">
        <v>2</v>
      </c>
      <c r="B33" t="s">
        <v>25</v>
      </c>
    </row>
    <row r="35" spans="1:7" x14ac:dyDescent="0.25">
      <c r="B35" t="s">
        <v>26</v>
      </c>
    </row>
    <row r="36" spans="1:7" x14ac:dyDescent="0.25">
      <c r="B36" t="s">
        <v>4</v>
      </c>
      <c r="C36" t="s">
        <v>27</v>
      </c>
      <c r="D36" t="s">
        <v>11</v>
      </c>
      <c r="E36" t="s">
        <v>13</v>
      </c>
      <c r="F36" t="s">
        <v>12</v>
      </c>
      <c r="G36" t="s">
        <v>7</v>
      </c>
    </row>
    <row r="37" spans="1:7" x14ac:dyDescent="0.25">
      <c r="B37">
        <v>5.16</v>
      </c>
      <c r="C37">
        <v>0.6</v>
      </c>
      <c r="D37">
        <v>0.3</v>
      </c>
      <c r="E37">
        <v>3</v>
      </c>
      <c r="F37">
        <f>ROUND(E37*D37*C37*B37,2)</f>
        <v>2.79</v>
      </c>
      <c r="G37" t="s">
        <v>14</v>
      </c>
    </row>
    <row r="38" spans="1:7" x14ac:dyDescent="0.25">
      <c r="B38">
        <v>4.95</v>
      </c>
      <c r="C38">
        <v>0.6</v>
      </c>
      <c r="D38">
        <v>0.3</v>
      </c>
      <c r="E38">
        <v>1</v>
      </c>
      <c r="F38">
        <f t="shared" ref="F38:F41" si="2">ROUND(E38*D38*C38*B38,2)</f>
        <v>0.89</v>
      </c>
      <c r="G38" t="s">
        <v>14</v>
      </c>
    </row>
    <row r="39" spans="1:7" x14ac:dyDescent="0.25">
      <c r="B39">
        <v>2.04</v>
      </c>
      <c r="C39">
        <v>0.6</v>
      </c>
      <c r="D39">
        <v>0.3</v>
      </c>
      <c r="E39">
        <v>2</v>
      </c>
      <c r="F39">
        <f t="shared" si="2"/>
        <v>0.73</v>
      </c>
      <c r="G39" t="s">
        <v>14</v>
      </c>
    </row>
    <row r="40" spans="1:7" x14ac:dyDescent="0.25">
      <c r="B40">
        <v>1.6</v>
      </c>
      <c r="C40">
        <v>0.6</v>
      </c>
      <c r="D40">
        <v>0.3</v>
      </c>
      <c r="E40">
        <v>2</v>
      </c>
      <c r="F40">
        <f t="shared" si="2"/>
        <v>0.57999999999999996</v>
      </c>
      <c r="G40" t="s">
        <v>14</v>
      </c>
    </row>
    <row r="41" spans="1:7" x14ac:dyDescent="0.25">
      <c r="B41">
        <v>1.3</v>
      </c>
      <c r="C41">
        <v>0.6</v>
      </c>
      <c r="D41">
        <v>0.3</v>
      </c>
      <c r="E41">
        <v>1</v>
      </c>
      <c r="F41">
        <f t="shared" si="2"/>
        <v>0.23</v>
      </c>
      <c r="G41" t="s">
        <v>14</v>
      </c>
    </row>
    <row r="42" spans="1:7" x14ac:dyDescent="0.25">
      <c r="E42" s="1" t="s">
        <v>16</v>
      </c>
      <c r="F42" s="1">
        <f>SUM(F37:F41)</f>
        <v>5.2200000000000006</v>
      </c>
      <c r="G42" s="1" t="s">
        <v>14</v>
      </c>
    </row>
    <row r="45" spans="1:7" x14ac:dyDescent="0.25">
      <c r="B45" t="s">
        <v>29</v>
      </c>
    </row>
    <row r="46" spans="1:7" x14ac:dyDescent="0.25">
      <c r="B46" t="s">
        <v>30</v>
      </c>
      <c r="C46" t="s">
        <v>31</v>
      </c>
      <c r="D46" t="s">
        <v>10</v>
      </c>
      <c r="E46" t="s">
        <v>13</v>
      </c>
      <c r="F46" t="s">
        <v>12</v>
      </c>
      <c r="G46" t="s">
        <v>7</v>
      </c>
    </row>
    <row r="47" spans="1:7" x14ac:dyDescent="0.25">
      <c r="B47">
        <v>0.3</v>
      </c>
      <c r="C47">
        <v>0.4</v>
      </c>
      <c r="D47">
        <v>0.25</v>
      </c>
      <c r="E47">
        <v>10</v>
      </c>
      <c r="F47">
        <f>E47*D47*C47*B47</f>
        <v>0.3</v>
      </c>
      <c r="G47" t="s">
        <v>14</v>
      </c>
    </row>
    <row r="48" spans="1:7" x14ac:dyDescent="0.25">
      <c r="E48" s="1" t="s">
        <v>23</v>
      </c>
      <c r="F48" s="1">
        <f>SUM(F47)</f>
        <v>0.3</v>
      </c>
      <c r="G48" s="1" t="s">
        <v>14</v>
      </c>
    </row>
    <row r="51" spans="2:7" x14ac:dyDescent="0.25">
      <c r="B51" t="s">
        <v>28</v>
      </c>
    </row>
    <row r="52" spans="2:7" x14ac:dyDescent="0.25">
      <c r="B52" t="s">
        <v>4</v>
      </c>
      <c r="C52" t="s">
        <v>27</v>
      </c>
      <c r="D52" t="s">
        <v>11</v>
      </c>
      <c r="E52" t="s">
        <v>13</v>
      </c>
      <c r="F52" t="s">
        <v>12</v>
      </c>
      <c r="G52" t="s">
        <v>7</v>
      </c>
    </row>
    <row r="53" spans="2:7" x14ac:dyDescent="0.25">
      <c r="B53">
        <v>5.16</v>
      </c>
      <c r="C53">
        <v>0.99</v>
      </c>
      <c r="D53">
        <v>0.3</v>
      </c>
      <c r="E53">
        <v>3</v>
      </c>
      <c r="F53">
        <f>ROUND(E53*D53*C53*B53,2)</f>
        <v>4.5999999999999996</v>
      </c>
      <c r="G53" t="s">
        <v>14</v>
      </c>
    </row>
    <row r="54" spans="2:7" x14ac:dyDescent="0.25">
      <c r="B54">
        <v>4.95</v>
      </c>
      <c r="C54">
        <v>0.99</v>
      </c>
      <c r="D54">
        <v>0.3</v>
      </c>
      <c r="E54">
        <v>1</v>
      </c>
      <c r="F54">
        <f t="shared" ref="F54:F58" si="3">ROUND(E54*D54*C54*B54,2)</f>
        <v>1.47</v>
      </c>
      <c r="G54" t="s">
        <v>14</v>
      </c>
    </row>
    <row r="55" spans="2:7" x14ac:dyDescent="0.25">
      <c r="B55">
        <v>2.04</v>
      </c>
      <c r="C55">
        <v>0.99</v>
      </c>
      <c r="D55">
        <v>0.3</v>
      </c>
      <c r="E55">
        <v>1</v>
      </c>
      <c r="F55">
        <f t="shared" si="3"/>
        <v>0.61</v>
      </c>
      <c r="G55" t="s">
        <v>14</v>
      </c>
    </row>
    <row r="56" spans="2:7" x14ac:dyDescent="0.25">
      <c r="B56">
        <v>2.04</v>
      </c>
      <c r="C56">
        <v>0.6</v>
      </c>
      <c r="D56">
        <v>0.3</v>
      </c>
      <c r="E56">
        <v>1</v>
      </c>
      <c r="F56">
        <f t="shared" ref="F56" si="4">ROUND(E56*D56*C56*B56,2)</f>
        <v>0.37</v>
      </c>
      <c r="G56" t="s">
        <v>14</v>
      </c>
    </row>
    <row r="57" spans="2:7" x14ac:dyDescent="0.25">
      <c r="B57">
        <v>1.6</v>
      </c>
      <c r="C57">
        <v>0.6</v>
      </c>
      <c r="D57">
        <v>0.3</v>
      </c>
      <c r="E57">
        <v>2</v>
      </c>
      <c r="F57">
        <f t="shared" si="3"/>
        <v>0.57999999999999996</v>
      </c>
      <c r="G57" t="s">
        <v>14</v>
      </c>
    </row>
    <row r="58" spans="2:7" x14ac:dyDescent="0.25">
      <c r="B58">
        <v>1.3</v>
      </c>
      <c r="C58">
        <v>0.6</v>
      </c>
      <c r="D58">
        <v>0.3</v>
      </c>
      <c r="E58">
        <v>1</v>
      </c>
      <c r="F58">
        <f t="shared" si="3"/>
        <v>0.23</v>
      </c>
      <c r="G58" t="s">
        <v>14</v>
      </c>
    </row>
    <row r="60" spans="2:7" x14ac:dyDescent="0.25">
      <c r="B60" t="s">
        <v>32</v>
      </c>
      <c r="F60">
        <f>F48</f>
        <v>0.3</v>
      </c>
    </row>
    <row r="62" spans="2:7" x14ac:dyDescent="0.25">
      <c r="E62" s="1" t="s">
        <v>16</v>
      </c>
      <c r="F62" s="1">
        <f>SUM(F53:F58)-F60</f>
        <v>7.5600000000000005</v>
      </c>
      <c r="G62" s="1" t="s">
        <v>14</v>
      </c>
    </row>
    <row r="64" spans="2:7" x14ac:dyDescent="0.25">
      <c r="B64" t="s">
        <v>33</v>
      </c>
    </row>
    <row r="65" spans="1:7" x14ac:dyDescent="0.25">
      <c r="B65" t="s">
        <v>4</v>
      </c>
      <c r="C65" t="s">
        <v>13</v>
      </c>
      <c r="D65" t="s">
        <v>16</v>
      </c>
      <c r="E65" t="s">
        <v>7</v>
      </c>
    </row>
    <row r="66" spans="1:7" x14ac:dyDescent="0.25">
      <c r="B66">
        <v>1.6</v>
      </c>
      <c r="C66">
        <v>2</v>
      </c>
      <c r="D66">
        <f>C66*B66</f>
        <v>3.2</v>
      </c>
      <c r="E66" t="s">
        <v>34</v>
      </c>
    </row>
    <row r="67" spans="1:7" x14ac:dyDescent="0.25">
      <c r="B67">
        <v>1.3</v>
      </c>
      <c r="C67">
        <v>1</v>
      </c>
      <c r="D67">
        <f t="shared" ref="D67:D71" si="5">C67*B67</f>
        <v>1.3</v>
      </c>
      <c r="E67" t="s">
        <v>34</v>
      </c>
    </row>
    <row r="68" spans="1:7" x14ac:dyDescent="0.25">
      <c r="B68">
        <v>4.95</v>
      </c>
      <c r="C68">
        <v>1</v>
      </c>
      <c r="D68">
        <f t="shared" si="5"/>
        <v>4.95</v>
      </c>
      <c r="E68" t="s">
        <v>34</v>
      </c>
    </row>
    <row r="69" spans="1:7" x14ac:dyDescent="0.25">
      <c r="B69">
        <v>5.16</v>
      </c>
      <c r="C69">
        <v>2</v>
      </c>
      <c r="D69">
        <f t="shared" si="5"/>
        <v>10.32</v>
      </c>
      <c r="E69" t="s">
        <v>34</v>
      </c>
    </row>
    <row r="70" spans="1:7" x14ac:dyDescent="0.25">
      <c r="B70">
        <v>2.04</v>
      </c>
      <c r="C70">
        <v>2</v>
      </c>
      <c r="D70">
        <f t="shared" si="5"/>
        <v>4.08</v>
      </c>
      <c r="E70" t="s">
        <v>34</v>
      </c>
    </row>
    <row r="71" spans="1:7" x14ac:dyDescent="0.25">
      <c r="B71">
        <v>0.59</v>
      </c>
      <c r="C71">
        <v>1</v>
      </c>
      <c r="D71">
        <f t="shared" si="5"/>
        <v>0.59</v>
      </c>
      <c r="E71" t="s">
        <v>34</v>
      </c>
    </row>
    <row r="72" spans="1:7" x14ac:dyDescent="0.25">
      <c r="C72" s="1" t="s">
        <v>23</v>
      </c>
      <c r="D72" s="1">
        <f>SUM(D66:D71)</f>
        <v>24.44</v>
      </c>
      <c r="E72" s="1" t="s">
        <v>34</v>
      </c>
    </row>
    <row r="75" spans="1:7" x14ac:dyDescent="0.25">
      <c r="A75">
        <v>3</v>
      </c>
      <c r="B75" t="s">
        <v>35</v>
      </c>
    </row>
    <row r="76" spans="1:7" x14ac:dyDescent="0.25">
      <c r="B76" t="s">
        <v>36</v>
      </c>
    </row>
    <row r="77" spans="1:7" x14ac:dyDescent="0.25">
      <c r="B77" t="s">
        <v>30</v>
      </c>
      <c r="C77" t="s">
        <v>31</v>
      </c>
      <c r="D77" t="s">
        <v>10</v>
      </c>
      <c r="E77" t="s">
        <v>13</v>
      </c>
      <c r="F77" t="s">
        <v>12</v>
      </c>
      <c r="G77" t="s">
        <v>7</v>
      </c>
    </row>
    <row r="78" spans="1:7" x14ac:dyDescent="0.25">
      <c r="B78">
        <v>0.12</v>
      </c>
      <c r="C78">
        <v>0.25</v>
      </c>
      <c r="D78">
        <v>3</v>
      </c>
      <c r="E78">
        <v>4</v>
      </c>
      <c r="F78">
        <f>ROUND(E78*D78*C78*B78,2)</f>
        <v>0.36</v>
      </c>
      <c r="G78" t="s">
        <v>14</v>
      </c>
    </row>
    <row r="79" spans="1:7" x14ac:dyDescent="0.25">
      <c r="B79">
        <v>0.12</v>
      </c>
      <c r="C79">
        <v>0.25</v>
      </c>
      <c r="D79">
        <v>2.6</v>
      </c>
      <c r="E79">
        <v>6</v>
      </c>
      <c r="F79">
        <f>ROUND(E79*D79*C79*B79,2)</f>
        <v>0.47</v>
      </c>
      <c r="G79" t="s">
        <v>14</v>
      </c>
    </row>
    <row r="80" spans="1:7" x14ac:dyDescent="0.25">
      <c r="E80" s="1" t="s">
        <v>23</v>
      </c>
      <c r="F80" s="1">
        <f>SUM(F78:F79)</f>
        <v>0.83</v>
      </c>
      <c r="G80" s="1" t="s">
        <v>14</v>
      </c>
    </row>
    <row r="83" spans="2:5" x14ac:dyDescent="0.25">
      <c r="B83" t="s">
        <v>37</v>
      </c>
    </row>
    <row r="84" spans="2:5" x14ac:dyDescent="0.25">
      <c r="B84" t="s">
        <v>4</v>
      </c>
      <c r="C84" t="s">
        <v>13</v>
      </c>
      <c r="D84" t="s">
        <v>16</v>
      </c>
      <c r="E84" t="s">
        <v>7</v>
      </c>
    </row>
    <row r="85" spans="2:5" x14ac:dyDescent="0.25">
      <c r="B85">
        <v>1.6</v>
      </c>
      <c r="C85">
        <v>2</v>
      </c>
      <c r="D85">
        <f>C85*B85</f>
        <v>3.2</v>
      </c>
      <c r="E85" t="s">
        <v>34</v>
      </c>
    </row>
    <row r="86" spans="2:5" x14ac:dyDescent="0.25">
      <c r="B86">
        <v>4.95</v>
      </c>
      <c r="C86">
        <v>1</v>
      </c>
      <c r="D86">
        <f t="shared" ref="D86:D89" si="6">C86*B86</f>
        <v>4.95</v>
      </c>
      <c r="E86" t="s">
        <v>34</v>
      </c>
    </row>
    <row r="87" spans="2:5" x14ac:dyDescent="0.25">
      <c r="B87">
        <v>5.16</v>
      </c>
      <c r="C87">
        <v>2</v>
      </c>
      <c r="D87">
        <f t="shared" si="6"/>
        <v>10.32</v>
      </c>
      <c r="E87" t="s">
        <v>34</v>
      </c>
    </row>
    <row r="88" spans="2:5" x14ac:dyDescent="0.25">
      <c r="B88">
        <v>2.04</v>
      </c>
      <c r="C88">
        <v>2</v>
      </c>
      <c r="D88">
        <f t="shared" si="6"/>
        <v>4.08</v>
      </c>
      <c r="E88" t="s">
        <v>34</v>
      </c>
    </row>
    <row r="89" spans="2:5" x14ac:dyDescent="0.25">
      <c r="B89">
        <v>0.59</v>
      </c>
      <c r="C89">
        <v>1</v>
      </c>
      <c r="D89">
        <f t="shared" si="6"/>
        <v>0.59</v>
      </c>
      <c r="E89" t="s">
        <v>34</v>
      </c>
    </row>
    <row r="90" spans="2:5" x14ac:dyDescent="0.25">
      <c r="C90" s="1" t="s">
        <v>23</v>
      </c>
      <c r="D90" s="1">
        <f>SUM(D85:D89)</f>
        <v>23.139999999999997</v>
      </c>
      <c r="E90" s="1" t="s">
        <v>34</v>
      </c>
    </row>
    <row r="91" spans="2:5" x14ac:dyDescent="0.25">
      <c r="C91" s="1"/>
      <c r="D91" s="1"/>
      <c r="E91" s="1"/>
    </row>
    <row r="92" spans="2:5" x14ac:dyDescent="0.25">
      <c r="B92" t="s">
        <v>68</v>
      </c>
    </row>
    <row r="93" spans="2:5" x14ac:dyDescent="0.25">
      <c r="B93" t="s">
        <v>4</v>
      </c>
      <c r="C93" t="s">
        <v>13</v>
      </c>
      <c r="D93" t="s">
        <v>16</v>
      </c>
      <c r="E93" t="s">
        <v>7</v>
      </c>
    </row>
    <row r="94" spans="2:5" x14ac:dyDescent="0.25">
      <c r="B94">
        <v>1.6</v>
      </c>
      <c r="C94">
        <v>1.3</v>
      </c>
      <c r="D94">
        <f>C94*B94</f>
        <v>2.08</v>
      </c>
      <c r="E94" t="s">
        <v>8</v>
      </c>
    </row>
    <row r="95" spans="2:5" x14ac:dyDescent="0.25">
      <c r="C95" s="1" t="s">
        <v>23</v>
      </c>
      <c r="D95" s="1">
        <f>SUM(D94:D94)</f>
        <v>2.08</v>
      </c>
      <c r="E95" s="1" t="s">
        <v>8</v>
      </c>
    </row>
    <row r="97" spans="1:6" x14ac:dyDescent="0.25">
      <c r="B97" t="s">
        <v>38</v>
      </c>
    </row>
    <row r="98" spans="1:6" x14ac:dyDescent="0.25">
      <c r="B98" t="s">
        <v>4</v>
      </c>
      <c r="C98" t="s">
        <v>39</v>
      </c>
      <c r="D98" t="s">
        <v>13</v>
      </c>
      <c r="E98" t="s">
        <v>16</v>
      </c>
      <c r="F98" t="s">
        <v>24</v>
      </c>
    </row>
    <row r="99" spans="1:6" x14ac:dyDescent="0.25">
      <c r="B99">
        <v>0.8</v>
      </c>
      <c r="C99">
        <v>0.4</v>
      </c>
      <c r="D99">
        <v>2</v>
      </c>
      <c r="E99">
        <f>(B99+C99)*D99</f>
        <v>2.4000000000000004</v>
      </c>
      <c r="F99" t="s">
        <v>34</v>
      </c>
    </row>
    <row r="100" spans="1:6" x14ac:dyDescent="0.25">
      <c r="B100">
        <v>0.7</v>
      </c>
      <c r="C100">
        <v>0.4</v>
      </c>
      <c r="D100">
        <v>1</v>
      </c>
      <c r="E100">
        <f>(B100+C100)*D100</f>
        <v>1.1000000000000001</v>
      </c>
      <c r="F100" t="s">
        <v>34</v>
      </c>
    </row>
    <row r="101" spans="1:6" x14ac:dyDescent="0.25">
      <c r="B101">
        <v>1.75</v>
      </c>
      <c r="C101">
        <v>0.4</v>
      </c>
      <c r="D101">
        <v>2</v>
      </c>
      <c r="E101">
        <f t="shared" ref="E101:E102" si="7">(B101+C101)*D101</f>
        <v>4.3</v>
      </c>
      <c r="F101" t="s">
        <v>34</v>
      </c>
    </row>
    <row r="102" spans="1:6" x14ac:dyDescent="0.25">
      <c r="B102">
        <v>0.5</v>
      </c>
      <c r="C102">
        <v>0.4</v>
      </c>
      <c r="D102">
        <v>2</v>
      </c>
      <c r="E102">
        <f t="shared" si="7"/>
        <v>1.8</v>
      </c>
      <c r="F102" t="s">
        <v>34</v>
      </c>
    </row>
    <row r="103" spans="1:6" x14ac:dyDescent="0.25">
      <c r="D103" s="1" t="s">
        <v>23</v>
      </c>
      <c r="E103" s="1">
        <f>SUM(E99:E102)</f>
        <v>9.6000000000000014</v>
      </c>
      <c r="F103" s="1" t="s">
        <v>34</v>
      </c>
    </row>
    <row r="105" spans="1:6" x14ac:dyDescent="0.25">
      <c r="A105">
        <v>4</v>
      </c>
      <c r="B105" t="s">
        <v>53</v>
      </c>
    </row>
    <row r="106" spans="1:6" x14ac:dyDescent="0.25">
      <c r="B106" t="s">
        <v>48</v>
      </c>
    </row>
    <row r="107" spans="1:6" x14ac:dyDescent="0.25">
      <c r="B107" t="s">
        <v>4</v>
      </c>
      <c r="C107" t="s">
        <v>10</v>
      </c>
      <c r="D107" t="s">
        <v>41</v>
      </c>
      <c r="E107" t="s">
        <v>6</v>
      </c>
      <c r="F107" t="s">
        <v>7</v>
      </c>
    </row>
    <row r="108" spans="1:6" x14ac:dyDescent="0.25">
      <c r="B108">
        <v>5.16</v>
      </c>
      <c r="C108">
        <v>3</v>
      </c>
      <c r="D108">
        <v>3</v>
      </c>
      <c r="E108">
        <f>ROUND(B108*C108*D108,2)</f>
        <v>46.44</v>
      </c>
      <c r="F108" t="s">
        <v>8</v>
      </c>
    </row>
    <row r="109" spans="1:6" x14ac:dyDescent="0.25">
      <c r="B109">
        <v>4.95</v>
      </c>
      <c r="C109">
        <v>3</v>
      </c>
      <c r="D109">
        <v>1</v>
      </c>
      <c r="E109">
        <f t="shared" ref="E109:E114" si="8">ROUND(B109*C109*D109,2)</f>
        <v>14.85</v>
      </c>
      <c r="F109" t="s">
        <v>8</v>
      </c>
    </row>
    <row r="110" spans="1:6" x14ac:dyDescent="0.25">
      <c r="B110">
        <v>2.4</v>
      </c>
      <c r="C110">
        <v>3</v>
      </c>
      <c r="D110">
        <v>2</v>
      </c>
      <c r="E110">
        <f t="shared" si="8"/>
        <v>14.4</v>
      </c>
      <c r="F110" t="s">
        <v>8</v>
      </c>
    </row>
    <row r="111" spans="1:6" x14ac:dyDescent="0.25">
      <c r="B111">
        <v>1.6</v>
      </c>
      <c r="C111">
        <v>3</v>
      </c>
      <c r="D111">
        <v>2</v>
      </c>
      <c r="E111">
        <f t="shared" si="8"/>
        <v>9.6</v>
      </c>
      <c r="F111" t="s">
        <v>8</v>
      </c>
    </row>
    <row r="112" spans="1:6" x14ac:dyDescent="0.25">
      <c r="B112">
        <v>0.59</v>
      </c>
      <c r="C112">
        <v>3</v>
      </c>
      <c r="D112">
        <v>1</v>
      </c>
      <c r="E112">
        <f t="shared" si="8"/>
        <v>1.77</v>
      </c>
      <c r="F112" t="s">
        <v>8</v>
      </c>
    </row>
    <row r="113" spans="1:6" x14ac:dyDescent="0.25">
      <c r="B113">
        <v>1.43</v>
      </c>
      <c r="C113">
        <v>1</v>
      </c>
      <c r="D113">
        <v>1</v>
      </c>
      <c r="E113">
        <f t="shared" si="8"/>
        <v>1.43</v>
      </c>
      <c r="F113" t="s">
        <v>8</v>
      </c>
    </row>
    <row r="114" spans="1:6" x14ac:dyDescent="0.25">
      <c r="B114">
        <v>4.95</v>
      </c>
      <c r="C114">
        <v>0.5</v>
      </c>
      <c r="D114">
        <v>1</v>
      </c>
      <c r="E114">
        <f t="shared" si="8"/>
        <v>2.48</v>
      </c>
      <c r="F114" t="s">
        <v>8</v>
      </c>
    </row>
    <row r="115" spans="1:6" x14ac:dyDescent="0.25">
      <c r="D115" s="2" t="s">
        <v>23</v>
      </c>
      <c r="E115" s="2">
        <f>SUM(E108:E114)</f>
        <v>90.97</v>
      </c>
      <c r="F115" s="2" t="s">
        <v>8</v>
      </c>
    </row>
    <row r="116" spans="1:6" x14ac:dyDescent="0.25">
      <c r="D116" s="1"/>
      <c r="E116" s="1"/>
    </row>
    <row r="117" spans="1:6" x14ac:dyDescent="0.25">
      <c r="B117" t="s">
        <v>50</v>
      </c>
      <c r="D117" s="1"/>
      <c r="E117" s="1"/>
    </row>
    <row r="118" spans="1:6" x14ac:dyDescent="0.25">
      <c r="B118" s="2" t="s">
        <v>10</v>
      </c>
      <c r="C118" s="2" t="s">
        <v>4</v>
      </c>
      <c r="D118" s="2" t="s">
        <v>41</v>
      </c>
      <c r="E118" s="2" t="s">
        <v>6</v>
      </c>
      <c r="F118" s="2" t="s">
        <v>7</v>
      </c>
    </row>
    <row r="119" spans="1:6" x14ac:dyDescent="0.25">
      <c r="A119" s="2"/>
      <c r="B119" s="2">
        <v>2.1</v>
      </c>
      <c r="C119" s="2">
        <v>0.8</v>
      </c>
      <c r="D119" s="2">
        <v>2</v>
      </c>
      <c r="E119">
        <f>B119*C119*D119</f>
        <v>3.3600000000000003</v>
      </c>
      <c r="F119" s="2" t="s">
        <v>8</v>
      </c>
    </row>
    <row r="120" spans="1:6" x14ac:dyDescent="0.25">
      <c r="A120" s="2"/>
      <c r="B120" s="2">
        <v>2.1</v>
      </c>
      <c r="C120" s="2">
        <v>0.7</v>
      </c>
      <c r="D120" s="2">
        <v>1</v>
      </c>
      <c r="E120">
        <f t="shared" ref="E120:E123" si="9">B120*C120*D120</f>
        <v>1.47</v>
      </c>
      <c r="F120" s="2" t="s">
        <v>8</v>
      </c>
    </row>
    <row r="121" spans="1:6" x14ac:dyDescent="0.25">
      <c r="A121" s="2"/>
      <c r="B121" s="2">
        <v>0.5</v>
      </c>
      <c r="C121" s="2">
        <v>0.5</v>
      </c>
      <c r="D121" s="2">
        <v>1</v>
      </c>
      <c r="E121">
        <f t="shared" si="9"/>
        <v>0.25</v>
      </c>
      <c r="F121" s="2" t="s">
        <v>8</v>
      </c>
    </row>
    <row r="122" spans="1:6" x14ac:dyDescent="0.25">
      <c r="A122" s="2"/>
      <c r="B122" s="2">
        <v>1</v>
      </c>
      <c r="C122" s="2">
        <v>1.75</v>
      </c>
      <c r="D122" s="2">
        <v>1</v>
      </c>
      <c r="E122">
        <f t="shared" si="9"/>
        <v>1.75</v>
      </c>
      <c r="F122" s="2" t="s">
        <v>8</v>
      </c>
    </row>
    <row r="123" spans="1:6" x14ac:dyDescent="0.25">
      <c r="A123" s="2"/>
      <c r="B123" s="2">
        <v>1</v>
      </c>
      <c r="C123" s="2">
        <v>1</v>
      </c>
      <c r="D123" s="2">
        <v>1</v>
      </c>
      <c r="E123">
        <f t="shared" si="9"/>
        <v>1</v>
      </c>
      <c r="F123" s="2" t="s">
        <v>8</v>
      </c>
    </row>
    <row r="124" spans="1:6" x14ac:dyDescent="0.25">
      <c r="D124" s="2" t="s">
        <v>23</v>
      </c>
      <c r="E124" s="2">
        <f>SUM(E119:E123)</f>
        <v>7.83</v>
      </c>
      <c r="F124" s="2" t="s">
        <v>8</v>
      </c>
    </row>
    <row r="125" spans="1:6" x14ac:dyDescent="0.25">
      <c r="D125" s="2"/>
      <c r="E125" s="2"/>
      <c r="F125" s="2"/>
    </row>
    <row r="126" spans="1:6" x14ac:dyDescent="0.25">
      <c r="D126" s="1" t="s">
        <v>23</v>
      </c>
      <c r="E126" s="1">
        <f>E115-E124</f>
        <v>83.14</v>
      </c>
      <c r="F126" s="1" t="s">
        <v>8</v>
      </c>
    </row>
    <row r="128" spans="1:6" x14ac:dyDescent="0.25">
      <c r="B128" t="s">
        <v>42</v>
      </c>
    </row>
    <row r="129" spans="1:6" x14ac:dyDescent="0.25">
      <c r="B129" t="s">
        <v>4</v>
      </c>
      <c r="C129" t="s">
        <v>10</v>
      </c>
      <c r="D129" t="s">
        <v>16</v>
      </c>
      <c r="E129" t="s">
        <v>7</v>
      </c>
    </row>
    <row r="130" spans="1:6" x14ac:dyDescent="0.25">
      <c r="B130">
        <f>7.29+11.76</f>
        <v>19.05</v>
      </c>
      <c r="C130">
        <v>0.9</v>
      </c>
      <c r="D130">
        <f>ROUND(C130*B130,2)</f>
        <v>17.149999999999999</v>
      </c>
      <c r="E130" t="s">
        <v>8</v>
      </c>
    </row>
    <row r="131" spans="1:6" x14ac:dyDescent="0.25">
      <c r="C131" s="1" t="s">
        <v>23</v>
      </c>
      <c r="D131" s="1">
        <f>SUM(D130:D130)</f>
        <v>17.149999999999999</v>
      </c>
      <c r="E131" t="s">
        <v>8</v>
      </c>
    </row>
    <row r="133" spans="1:6" x14ac:dyDescent="0.25">
      <c r="A133">
        <v>5</v>
      </c>
      <c r="B133" t="s">
        <v>54</v>
      </c>
    </row>
    <row r="134" spans="1:6" x14ac:dyDescent="0.25">
      <c r="B134" t="s">
        <v>64</v>
      </c>
    </row>
    <row r="135" spans="1:6" x14ac:dyDescent="0.25">
      <c r="B135" t="s">
        <v>4</v>
      </c>
      <c r="C135" t="s">
        <v>10</v>
      </c>
      <c r="D135" t="s">
        <v>13</v>
      </c>
      <c r="E135" t="s">
        <v>6</v>
      </c>
      <c r="F135" t="s">
        <v>7</v>
      </c>
    </row>
    <row r="136" spans="1:6" x14ac:dyDescent="0.25">
      <c r="B136">
        <v>0.8</v>
      </c>
      <c r="C136">
        <v>2.1</v>
      </c>
      <c r="D136">
        <v>2</v>
      </c>
      <c r="E136">
        <f>ROUND(B136*C136*D136,2)</f>
        <v>3.36</v>
      </c>
      <c r="F136" s="2" t="s">
        <v>8</v>
      </c>
    </row>
    <row r="137" spans="1:6" x14ac:dyDescent="0.25">
      <c r="B137">
        <v>0.7</v>
      </c>
      <c r="C137">
        <v>2.1</v>
      </c>
      <c r="D137">
        <v>1</v>
      </c>
      <c r="E137">
        <f>ROUND(B137*C137*D137,2)</f>
        <v>1.47</v>
      </c>
      <c r="F137" s="2" t="s">
        <v>8</v>
      </c>
    </row>
    <row r="138" spans="1:6" x14ac:dyDescent="0.25">
      <c r="D138" s="1" t="s">
        <v>23</v>
      </c>
      <c r="E138" s="1">
        <f>SUM(E136:E137)</f>
        <v>4.83</v>
      </c>
      <c r="F138" s="1" t="s">
        <v>8</v>
      </c>
    </row>
    <row r="140" spans="1:6" x14ac:dyDescent="0.25">
      <c r="B140" t="s">
        <v>65</v>
      </c>
    </row>
    <row r="141" spans="1:6" x14ac:dyDescent="0.25">
      <c r="B141" t="s">
        <v>4</v>
      </c>
      <c r="C141" t="s">
        <v>10</v>
      </c>
      <c r="D141" t="s">
        <v>13</v>
      </c>
      <c r="E141" t="s">
        <v>6</v>
      </c>
      <c r="F141" t="s">
        <v>7</v>
      </c>
    </row>
    <row r="142" spans="1:6" x14ac:dyDescent="0.25">
      <c r="B142">
        <v>1.75</v>
      </c>
      <c r="C142">
        <v>1</v>
      </c>
      <c r="D142">
        <v>1</v>
      </c>
      <c r="E142">
        <f>ROUND(B142*C142*D142,2)</f>
        <v>1.75</v>
      </c>
      <c r="F142" s="2" t="s">
        <v>8</v>
      </c>
    </row>
    <row r="143" spans="1:6" x14ac:dyDescent="0.25">
      <c r="B143">
        <v>1</v>
      </c>
      <c r="C143">
        <v>1</v>
      </c>
      <c r="D143">
        <v>2</v>
      </c>
      <c r="E143">
        <f>ROUND(B143*C143*D143,2)</f>
        <v>2</v>
      </c>
      <c r="F143" s="2" t="s">
        <v>8</v>
      </c>
    </row>
    <row r="144" spans="1:6" x14ac:dyDescent="0.25">
      <c r="D144" s="1" t="s">
        <v>23</v>
      </c>
      <c r="E144" s="1">
        <f>SUM(E142:E143)</f>
        <v>3.75</v>
      </c>
      <c r="F144" s="1" t="s">
        <v>8</v>
      </c>
    </row>
    <row r="146" spans="1:6" x14ac:dyDescent="0.25">
      <c r="B146" t="s">
        <v>66</v>
      </c>
    </row>
    <row r="147" spans="1:6" x14ac:dyDescent="0.25">
      <c r="B147" t="s">
        <v>4</v>
      </c>
      <c r="C147" t="s">
        <v>10</v>
      </c>
      <c r="D147" t="s">
        <v>13</v>
      </c>
      <c r="E147" t="s">
        <v>6</v>
      </c>
      <c r="F147" t="s">
        <v>7</v>
      </c>
    </row>
    <row r="148" spans="1:6" x14ac:dyDescent="0.25">
      <c r="B148">
        <v>0.5</v>
      </c>
      <c r="C148">
        <v>0.5</v>
      </c>
      <c r="D148">
        <v>1</v>
      </c>
      <c r="E148">
        <f>ROUND(B148*C148*D148,2)</f>
        <v>0.25</v>
      </c>
      <c r="F148" s="2" t="s">
        <v>8</v>
      </c>
    </row>
    <row r="149" spans="1:6" x14ac:dyDescent="0.25">
      <c r="D149" s="1" t="s">
        <v>23</v>
      </c>
      <c r="E149" s="1">
        <f>SUM(E148:E148)</f>
        <v>0.25</v>
      </c>
      <c r="F149" s="1" t="s">
        <v>8</v>
      </c>
    </row>
    <row r="152" spans="1:6" x14ac:dyDescent="0.25">
      <c r="A152">
        <v>6</v>
      </c>
      <c r="B152" t="s">
        <v>55</v>
      </c>
    </row>
    <row r="153" spans="1:6" x14ac:dyDescent="0.25">
      <c r="B153" t="s">
        <v>77</v>
      </c>
    </row>
    <row r="154" spans="1:6" x14ac:dyDescent="0.25">
      <c r="B154" t="s">
        <v>4</v>
      </c>
      <c r="C154" t="s">
        <v>10</v>
      </c>
      <c r="D154" t="s">
        <v>13</v>
      </c>
      <c r="E154" t="s">
        <v>6</v>
      </c>
      <c r="F154" t="s">
        <v>7</v>
      </c>
    </row>
    <row r="155" spans="1:6" x14ac:dyDescent="0.25">
      <c r="B155">
        <v>1.2</v>
      </c>
      <c r="C155">
        <v>1.2</v>
      </c>
      <c r="D155">
        <v>5</v>
      </c>
      <c r="E155">
        <f>ROUND(B155*C155*D155,2)</f>
        <v>7.2</v>
      </c>
      <c r="F155" s="2" t="s">
        <v>8</v>
      </c>
    </row>
    <row r="156" spans="1:6" x14ac:dyDescent="0.25">
      <c r="D156" s="1" t="s">
        <v>23</v>
      </c>
      <c r="E156" s="1">
        <f>SUM(E155:E155)</f>
        <v>7.2</v>
      </c>
      <c r="F156" s="1" t="s">
        <v>8</v>
      </c>
    </row>
    <row r="158" spans="1:6" x14ac:dyDescent="0.25">
      <c r="A158">
        <v>7</v>
      </c>
      <c r="B158" t="s">
        <v>57</v>
      </c>
    </row>
    <row r="159" spans="1:6" x14ac:dyDescent="0.25">
      <c r="B159" t="s">
        <v>70</v>
      </c>
    </row>
    <row r="160" spans="1:6" x14ac:dyDescent="0.25">
      <c r="B160" t="s">
        <v>33</v>
      </c>
    </row>
    <row r="161" spans="1:9" x14ac:dyDescent="0.25">
      <c r="B161" t="s">
        <v>4</v>
      </c>
      <c r="C161" t="s">
        <v>30</v>
      </c>
      <c r="D161" t="s">
        <v>31</v>
      </c>
      <c r="E161" t="s">
        <v>31</v>
      </c>
      <c r="F161" t="s">
        <v>6</v>
      </c>
      <c r="G161" t="s">
        <v>13</v>
      </c>
      <c r="H161" t="s">
        <v>16</v>
      </c>
      <c r="I161" t="s">
        <v>7</v>
      </c>
    </row>
    <row r="162" spans="1:9" x14ac:dyDescent="0.25">
      <c r="B162">
        <v>1.6</v>
      </c>
      <c r="C162">
        <v>0.12</v>
      </c>
      <c r="D162">
        <v>0.19</v>
      </c>
      <c r="E162">
        <v>0.19</v>
      </c>
      <c r="F162">
        <f>B162*(C162+D162+E162)</f>
        <v>0.8</v>
      </c>
      <c r="G162">
        <v>2</v>
      </c>
      <c r="H162">
        <f>F162*G162</f>
        <v>1.6</v>
      </c>
      <c r="I162" s="2" t="s">
        <v>8</v>
      </c>
    </row>
    <row r="163" spans="1:9" x14ac:dyDescent="0.25">
      <c r="B163">
        <v>1.3</v>
      </c>
      <c r="C163">
        <v>0.12</v>
      </c>
      <c r="D163">
        <v>0.19</v>
      </c>
      <c r="E163">
        <v>0.19</v>
      </c>
      <c r="F163">
        <f t="shared" ref="F163:F167" si="10">B163*(C163+D163+E163)</f>
        <v>0.65</v>
      </c>
      <c r="G163">
        <v>1</v>
      </c>
      <c r="H163">
        <f t="shared" ref="H163:H167" si="11">F163*G163</f>
        <v>0.65</v>
      </c>
      <c r="I163" s="2" t="s">
        <v>8</v>
      </c>
    </row>
    <row r="164" spans="1:9" x14ac:dyDescent="0.25">
      <c r="B164">
        <v>4.95</v>
      </c>
      <c r="C164">
        <v>0.12</v>
      </c>
      <c r="D164">
        <v>0.19</v>
      </c>
      <c r="E164">
        <v>0.19</v>
      </c>
      <c r="F164">
        <f t="shared" si="10"/>
        <v>2.4750000000000001</v>
      </c>
      <c r="G164">
        <v>1</v>
      </c>
      <c r="H164">
        <f t="shared" si="11"/>
        <v>2.4750000000000001</v>
      </c>
      <c r="I164" s="2" t="s">
        <v>8</v>
      </c>
    </row>
    <row r="165" spans="1:9" x14ac:dyDescent="0.25">
      <c r="B165">
        <v>5.16</v>
      </c>
      <c r="C165">
        <v>0.12</v>
      </c>
      <c r="D165">
        <v>0.19</v>
      </c>
      <c r="E165">
        <v>0.19</v>
      </c>
      <c r="F165">
        <f t="shared" si="10"/>
        <v>2.58</v>
      </c>
      <c r="G165">
        <v>2</v>
      </c>
      <c r="H165">
        <f t="shared" si="11"/>
        <v>5.16</v>
      </c>
      <c r="I165" s="2" t="s">
        <v>8</v>
      </c>
    </row>
    <row r="166" spans="1:9" x14ac:dyDescent="0.25">
      <c r="B166">
        <v>2.04</v>
      </c>
      <c r="C166">
        <v>0.12</v>
      </c>
      <c r="D166">
        <v>0.19</v>
      </c>
      <c r="E166">
        <v>0.19</v>
      </c>
      <c r="F166">
        <f t="shared" si="10"/>
        <v>1.02</v>
      </c>
      <c r="G166">
        <v>2</v>
      </c>
      <c r="H166">
        <f t="shared" si="11"/>
        <v>2.04</v>
      </c>
      <c r="I166" s="2" t="s">
        <v>8</v>
      </c>
    </row>
    <row r="167" spans="1:9" x14ac:dyDescent="0.25">
      <c r="B167">
        <v>0.59</v>
      </c>
      <c r="C167">
        <v>0.12</v>
      </c>
      <c r="D167">
        <v>0.19</v>
      </c>
      <c r="E167">
        <v>0.19</v>
      </c>
      <c r="F167">
        <f t="shared" si="10"/>
        <v>0.29499999999999998</v>
      </c>
      <c r="G167">
        <v>1</v>
      </c>
      <c r="H167">
        <f t="shared" si="11"/>
        <v>0.29499999999999998</v>
      </c>
      <c r="I167" s="2" t="s">
        <v>8</v>
      </c>
    </row>
    <row r="168" spans="1:9" x14ac:dyDescent="0.25">
      <c r="E168" s="1"/>
      <c r="G168" s="1" t="s">
        <v>23</v>
      </c>
      <c r="H168" s="1">
        <f>SUM(H162:H167)</f>
        <v>12.22</v>
      </c>
      <c r="I168" s="1" t="s">
        <v>8</v>
      </c>
    </row>
    <row r="170" spans="1:9" x14ac:dyDescent="0.25">
      <c r="B170" t="s">
        <v>71</v>
      </c>
    </row>
    <row r="171" spans="1:9" x14ac:dyDescent="0.25">
      <c r="B171" t="s">
        <v>4</v>
      </c>
      <c r="C171" t="s">
        <v>40</v>
      </c>
      <c r="D171" t="s">
        <v>10</v>
      </c>
      <c r="E171" t="s">
        <v>72</v>
      </c>
      <c r="F171" t="s">
        <v>73</v>
      </c>
      <c r="G171" t="s">
        <v>6</v>
      </c>
      <c r="H171" t="s">
        <v>7</v>
      </c>
    </row>
    <row r="172" spans="1:9" x14ac:dyDescent="0.25">
      <c r="B172">
        <v>2.04</v>
      </c>
      <c r="C172">
        <v>1.3</v>
      </c>
      <c r="D172">
        <v>0.6</v>
      </c>
      <c r="E172">
        <f>ROUND(B172*C172,2)</f>
        <v>2.65</v>
      </c>
      <c r="F172">
        <f>ROUND((2*B172+C172*2)*D172,2)</f>
        <v>4.01</v>
      </c>
      <c r="G172">
        <f>E172+F172</f>
        <v>6.66</v>
      </c>
      <c r="H172" s="2" t="s">
        <v>8</v>
      </c>
    </row>
    <row r="173" spans="1:9" x14ac:dyDescent="0.25">
      <c r="B173">
        <v>2.04</v>
      </c>
      <c r="C173">
        <v>1.5</v>
      </c>
      <c r="D173">
        <v>0.6</v>
      </c>
      <c r="E173">
        <f>ROUND(B173*C173,2)</f>
        <v>3.06</v>
      </c>
      <c r="F173">
        <f>ROUND((2*B173+C173*2)*D173,2)</f>
        <v>4.25</v>
      </c>
      <c r="G173">
        <f>E173+F173</f>
        <v>7.3100000000000005</v>
      </c>
      <c r="H173" s="2" t="s">
        <v>8</v>
      </c>
    </row>
    <row r="174" spans="1:9" x14ac:dyDescent="0.25">
      <c r="F174" s="1" t="s">
        <v>23</v>
      </c>
      <c r="G174" s="1">
        <f>SUM(G172:G173)</f>
        <v>13.97</v>
      </c>
      <c r="H174" s="1" t="s">
        <v>8</v>
      </c>
    </row>
    <row r="176" spans="1:9" x14ac:dyDescent="0.25">
      <c r="A176">
        <v>8</v>
      </c>
      <c r="B176" t="s">
        <v>46</v>
      </c>
    </row>
    <row r="177" spans="2:6" x14ac:dyDescent="0.25">
      <c r="B177" t="s">
        <v>47</v>
      </c>
    </row>
    <row r="178" spans="2:6" x14ac:dyDescent="0.25">
      <c r="B178" t="s">
        <v>48</v>
      </c>
      <c r="C178" t="s">
        <v>49</v>
      </c>
      <c r="D178" t="s">
        <v>6</v>
      </c>
      <c r="E178" t="s">
        <v>7</v>
      </c>
    </row>
    <row r="179" spans="2:6" x14ac:dyDescent="0.25">
      <c r="B179">
        <f>E126</f>
        <v>83.14</v>
      </c>
      <c r="C179">
        <v>2</v>
      </c>
      <c r="D179">
        <f>C179*B179</f>
        <v>166.28</v>
      </c>
      <c r="E179" t="s">
        <v>8</v>
      </c>
    </row>
    <row r="180" spans="2:6" x14ac:dyDescent="0.25">
      <c r="C180" s="1" t="s">
        <v>23</v>
      </c>
      <c r="D180" s="1">
        <f>D179</f>
        <v>166.28</v>
      </c>
      <c r="E180" s="1" t="str">
        <f>E179</f>
        <v>m²</v>
      </c>
    </row>
    <row r="182" spans="2:6" x14ac:dyDescent="0.25">
      <c r="B182" s="1" t="s">
        <v>51</v>
      </c>
      <c r="C182" s="1">
        <f>D180</f>
        <v>166.28</v>
      </c>
      <c r="D182" s="1" t="s">
        <v>8</v>
      </c>
      <c r="E182" s="1"/>
    </row>
    <row r="185" spans="2:6" x14ac:dyDescent="0.25">
      <c r="B185" t="s">
        <v>52</v>
      </c>
    </row>
    <row r="186" spans="2:6" x14ac:dyDescent="0.25">
      <c r="B186" t="s">
        <v>4</v>
      </c>
      <c r="C186" t="s">
        <v>10</v>
      </c>
      <c r="D186" t="s">
        <v>41</v>
      </c>
      <c r="E186" t="s">
        <v>6</v>
      </c>
      <c r="F186" t="s">
        <v>7</v>
      </c>
    </row>
    <row r="187" spans="2:6" x14ac:dyDescent="0.25">
      <c r="B187">
        <v>5</v>
      </c>
      <c r="C187">
        <v>1.55</v>
      </c>
      <c r="D187">
        <v>2</v>
      </c>
      <c r="E187">
        <f>ROUND(B187*C187*D187,2)</f>
        <v>15.5</v>
      </c>
      <c r="F187" t="s">
        <v>8</v>
      </c>
    </row>
    <row r="188" spans="2:6" x14ac:dyDescent="0.25">
      <c r="B188">
        <v>3.53</v>
      </c>
      <c r="C188">
        <v>1.55</v>
      </c>
      <c r="D188">
        <v>2</v>
      </c>
      <c r="E188">
        <f t="shared" ref="E188:E193" si="12">ROUND(B188*C188*D188,2)</f>
        <v>10.94</v>
      </c>
      <c r="F188" t="s">
        <v>8</v>
      </c>
    </row>
    <row r="189" spans="2:6" x14ac:dyDescent="0.25">
      <c r="B189">
        <v>1.3</v>
      </c>
      <c r="C189">
        <v>1.55</v>
      </c>
      <c r="D189">
        <v>2</v>
      </c>
      <c r="E189">
        <f t="shared" si="12"/>
        <v>4.03</v>
      </c>
      <c r="F189" t="s">
        <v>8</v>
      </c>
    </row>
    <row r="190" spans="2:6" x14ac:dyDescent="0.25">
      <c r="B190">
        <v>2.04</v>
      </c>
      <c r="C190">
        <v>1.55</v>
      </c>
      <c r="D190">
        <v>6</v>
      </c>
      <c r="E190">
        <f t="shared" si="12"/>
        <v>18.97</v>
      </c>
      <c r="F190" t="s">
        <v>8</v>
      </c>
    </row>
    <row r="191" spans="2:6" x14ac:dyDescent="0.25">
      <c r="B191">
        <v>2.4300000000000002</v>
      </c>
      <c r="C191">
        <v>1.55</v>
      </c>
      <c r="D191">
        <v>2</v>
      </c>
      <c r="E191">
        <f t="shared" si="12"/>
        <v>7.53</v>
      </c>
      <c r="F191" t="s">
        <v>8</v>
      </c>
    </row>
    <row r="192" spans="2:6" x14ac:dyDescent="0.25">
      <c r="B192">
        <v>1.5</v>
      </c>
      <c r="C192">
        <v>1.55</v>
      </c>
      <c r="D192">
        <v>2</v>
      </c>
      <c r="E192">
        <f t="shared" si="12"/>
        <v>4.6500000000000004</v>
      </c>
      <c r="F192" t="s">
        <v>8</v>
      </c>
    </row>
    <row r="193" spans="1:6" x14ac:dyDescent="0.25">
      <c r="B193">
        <v>1.43</v>
      </c>
      <c r="C193">
        <v>1</v>
      </c>
      <c r="D193">
        <v>1</v>
      </c>
      <c r="E193">
        <f t="shared" si="12"/>
        <v>1.43</v>
      </c>
      <c r="F193" t="s">
        <v>8</v>
      </c>
    </row>
    <row r="194" spans="1:6" x14ac:dyDescent="0.25">
      <c r="D194" s="2" t="s">
        <v>23</v>
      </c>
      <c r="E194" s="2">
        <f>SUM(E187:E193)</f>
        <v>63.05</v>
      </c>
      <c r="F194" s="2" t="s">
        <v>8</v>
      </c>
    </row>
    <row r="195" spans="1:6" x14ac:dyDescent="0.25">
      <c r="D195" s="1"/>
      <c r="E195" s="1"/>
    </row>
    <row r="196" spans="1:6" x14ac:dyDescent="0.25">
      <c r="B196" t="s">
        <v>50</v>
      </c>
      <c r="D196" s="1"/>
      <c r="E196" s="1"/>
    </row>
    <row r="197" spans="1:6" x14ac:dyDescent="0.25">
      <c r="B197" s="2" t="s">
        <v>10</v>
      </c>
      <c r="C197" s="2" t="s">
        <v>4</v>
      </c>
      <c r="D197" s="2" t="s">
        <v>41</v>
      </c>
      <c r="E197" s="2" t="s">
        <v>6</v>
      </c>
      <c r="F197" s="2" t="s">
        <v>7</v>
      </c>
    </row>
    <row r="198" spans="1:6" x14ac:dyDescent="0.25">
      <c r="A198" s="2"/>
      <c r="B198" s="2">
        <v>1.55</v>
      </c>
      <c r="C198" s="2">
        <v>0.8</v>
      </c>
      <c r="D198" s="2">
        <v>3</v>
      </c>
      <c r="E198">
        <f>ROUND(B198*C198*D198,2)</f>
        <v>3.72</v>
      </c>
      <c r="F198" s="2" t="s">
        <v>8</v>
      </c>
    </row>
    <row r="199" spans="1:6" x14ac:dyDescent="0.25">
      <c r="A199" s="2"/>
      <c r="B199" s="2">
        <v>1.55</v>
      </c>
      <c r="C199" s="2">
        <v>0.7</v>
      </c>
      <c r="D199" s="2">
        <v>2</v>
      </c>
      <c r="E199">
        <f t="shared" ref="E199:E200" si="13">ROUND(B199*C199*D199,2)</f>
        <v>2.17</v>
      </c>
      <c r="F199" s="2" t="s">
        <v>8</v>
      </c>
    </row>
    <row r="200" spans="1:6" x14ac:dyDescent="0.25">
      <c r="A200" s="2"/>
      <c r="B200" s="2">
        <v>1.55</v>
      </c>
      <c r="C200" s="2">
        <v>1.41</v>
      </c>
      <c r="D200" s="2">
        <v>1</v>
      </c>
      <c r="E200">
        <f t="shared" si="13"/>
        <v>2.19</v>
      </c>
      <c r="F200" s="2" t="s">
        <v>8</v>
      </c>
    </row>
    <row r="201" spans="1:6" x14ac:dyDescent="0.25">
      <c r="A201" s="2"/>
      <c r="B201" s="2">
        <v>0.55000000000000004</v>
      </c>
      <c r="C201" s="2">
        <v>1</v>
      </c>
      <c r="D201" s="2">
        <v>2</v>
      </c>
      <c r="E201">
        <f t="shared" ref="E201:E202" si="14">ROUND(B201*C201*D201,2)</f>
        <v>1.1000000000000001</v>
      </c>
      <c r="F201" s="2" t="s">
        <v>8</v>
      </c>
    </row>
    <row r="202" spans="1:6" x14ac:dyDescent="0.25">
      <c r="A202" s="2"/>
      <c r="B202" s="2">
        <v>0.55000000000000004</v>
      </c>
      <c r="C202" s="2">
        <v>1.75</v>
      </c>
      <c r="D202" s="2">
        <v>1</v>
      </c>
      <c r="E202">
        <f t="shared" si="14"/>
        <v>0.96</v>
      </c>
      <c r="F202" s="2" t="s">
        <v>8</v>
      </c>
    </row>
    <row r="203" spans="1:6" x14ac:dyDescent="0.25">
      <c r="D203" s="2" t="s">
        <v>23</v>
      </c>
      <c r="E203" s="2">
        <f>SUM(E198:E202)</f>
        <v>10.14</v>
      </c>
      <c r="F203" s="2" t="s">
        <v>8</v>
      </c>
    </row>
    <row r="204" spans="1:6" x14ac:dyDescent="0.25">
      <c r="D204" s="2"/>
      <c r="E204" s="2"/>
      <c r="F204" s="2"/>
    </row>
    <row r="205" spans="1:6" x14ac:dyDescent="0.25">
      <c r="D205" s="1" t="s">
        <v>23</v>
      </c>
      <c r="E205" s="1">
        <f>E194-E203</f>
        <v>52.91</v>
      </c>
      <c r="F205" s="1" t="s">
        <v>8</v>
      </c>
    </row>
    <row r="206" spans="1:6" x14ac:dyDescent="0.25">
      <c r="D206" s="1"/>
      <c r="E206" s="1"/>
      <c r="F206" s="1"/>
    </row>
    <row r="207" spans="1:6" x14ac:dyDescent="0.25">
      <c r="A207">
        <v>9</v>
      </c>
      <c r="B207" t="s">
        <v>56</v>
      </c>
    </row>
    <row r="208" spans="1:6" x14ac:dyDescent="0.25">
      <c r="B208" t="s">
        <v>67</v>
      </c>
    </row>
    <row r="209" spans="1:6" x14ac:dyDescent="0.25">
      <c r="B209" t="s">
        <v>4</v>
      </c>
      <c r="C209" t="s">
        <v>5</v>
      </c>
      <c r="D209" t="s">
        <v>6</v>
      </c>
      <c r="E209" t="s">
        <v>7</v>
      </c>
    </row>
    <row r="210" spans="1:6" x14ac:dyDescent="0.25">
      <c r="B210">
        <v>5.16</v>
      </c>
      <c r="C210">
        <v>5.95</v>
      </c>
      <c r="D210">
        <f>ROUND(C210*B210,2)</f>
        <v>30.7</v>
      </c>
      <c r="E210" s="2" t="s">
        <v>8</v>
      </c>
    </row>
    <row r="211" spans="1:6" x14ac:dyDescent="0.25">
      <c r="C211" s="1" t="s">
        <v>23</v>
      </c>
      <c r="D211" s="1">
        <f>SUM(D210:D210)</f>
        <v>30.7</v>
      </c>
      <c r="E211" s="1" t="s">
        <v>8</v>
      </c>
    </row>
    <row r="213" spans="1:6" x14ac:dyDescent="0.25">
      <c r="B213" t="s">
        <v>69</v>
      </c>
    </row>
    <row r="214" spans="1:6" x14ac:dyDescent="0.25">
      <c r="B214" t="s">
        <v>4</v>
      </c>
      <c r="C214" t="s">
        <v>5</v>
      </c>
      <c r="D214" t="s">
        <v>6</v>
      </c>
      <c r="E214" t="s">
        <v>7</v>
      </c>
    </row>
    <row r="215" spans="1:6" x14ac:dyDescent="0.25">
      <c r="B215">
        <v>5.16</v>
      </c>
      <c r="C215">
        <v>5.95</v>
      </c>
      <c r="D215">
        <f>ROUND(C215*B215,2)</f>
        <v>30.7</v>
      </c>
      <c r="E215" s="2" t="s">
        <v>8</v>
      </c>
    </row>
    <row r="216" spans="1:6" x14ac:dyDescent="0.25">
      <c r="C216" s="1" t="s">
        <v>23</v>
      </c>
      <c r="D216" s="1">
        <f>SUM(D215:D215)</f>
        <v>30.7</v>
      </c>
      <c r="E216" s="1" t="s">
        <v>8</v>
      </c>
    </row>
    <row r="219" spans="1:6" x14ac:dyDescent="0.25">
      <c r="B219" t="s">
        <v>87</v>
      </c>
    </row>
    <row r="220" spans="1:6" x14ac:dyDescent="0.25">
      <c r="B220" s="1" t="s">
        <v>4</v>
      </c>
      <c r="C220" s="1">
        <v>5.16</v>
      </c>
      <c r="D220" s="1" t="s">
        <v>34</v>
      </c>
    </row>
    <row r="222" spans="1:6" x14ac:dyDescent="0.25">
      <c r="A222">
        <v>10</v>
      </c>
      <c r="B222" t="s">
        <v>58</v>
      </c>
    </row>
    <row r="223" spans="1:6" x14ac:dyDescent="0.25">
      <c r="B223" s="2" t="s">
        <v>40</v>
      </c>
      <c r="C223" s="2" t="s">
        <v>4</v>
      </c>
      <c r="D223" s="2" t="s">
        <v>41</v>
      </c>
      <c r="E223" s="2" t="s">
        <v>6</v>
      </c>
      <c r="F223" s="2" t="s">
        <v>7</v>
      </c>
    </row>
    <row r="224" spans="1:6" x14ac:dyDescent="0.25">
      <c r="A224" s="2"/>
      <c r="B224" s="2">
        <v>2.4300000000000002</v>
      </c>
      <c r="C224" s="2">
        <v>5</v>
      </c>
      <c r="D224" s="2">
        <v>1</v>
      </c>
      <c r="E224">
        <f>ROUND(B224*C224*D224,2)</f>
        <v>12.15</v>
      </c>
      <c r="F224" s="2" t="s">
        <v>8</v>
      </c>
    </row>
    <row r="225" spans="1:6" x14ac:dyDescent="0.25">
      <c r="A225" s="2"/>
      <c r="B225" s="2">
        <v>2.04</v>
      </c>
      <c r="C225" s="2">
        <v>1.3</v>
      </c>
      <c r="D225" s="2">
        <v>1</v>
      </c>
      <c r="E225">
        <f t="shared" ref="E225:E227" si="15">ROUND(B225*C225*D225,2)</f>
        <v>2.65</v>
      </c>
      <c r="F225" s="2" t="s">
        <v>8</v>
      </c>
    </row>
    <row r="226" spans="1:6" x14ac:dyDescent="0.25">
      <c r="A226" s="2"/>
      <c r="B226" s="2">
        <v>2.04</v>
      </c>
      <c r="C226" s="2">
        <v>1.5</v>
      </c>
      <c r="D226" s="2">
        <v>1</v>
      </c>
      <c r="E226">
        <f t="shared" ref="E226" si="16">ROUND(B226*C226*D226,2)</f>
        <v>3.06</v>
      </c>
      <c r="F226" s="2" t="s">
        <v>8</v>
      </c>
    </row>
    <row r="227" spans="1:6" x14ac:dyDescent="0.25">
      <c r="A227" s="2"/>
      <c r="B227" s="2">
        <v>2.04</v>
      </c>
      <c r="C227" s="2">
        <v>3.53</v>
      </c>
      <c r="D227" s="2">
        <v>1</v>
      </c>
      <c r="E227">
        <f t="shared" si="15"/>
        <v>7.2</v>
      </c>
      <c r="F227" s="2" t="s">
        <v>8</v>
      </c>
    </row>
    <row r="228" spans="1:6" x14ac:dyDescent="0.25">
      <c r="D228" s="1" t="s">
        <v>23</v>
      </c>
      <c r="E228" s="1">
        <f>SUM(E224:E227)</f>
        <v>25.06</v>
      </c>
      <c r="F228" s="1" t="s">
        <v>8</v>
      </c>
    </row>
    <row r="231" spans="1:6" x14ac:dyDescent="0.25">
      <c r="A231">
        <v>11</v>
      </c>
      <c r="B231" t="s">
        <v>59</v>
      </c>
    </row>
    <row r="232" spans="1:6" x14ac:dyDescent="0.25">
      <c r="B232" t="s">
        <v>74</v>
      </c>
    </row>
    <row r="233" spans="1:6" x14ac:dyDescent="0.25">
      <c r="B233" t="s">
        <v>4</v>
      </c>
      <c r="C233" t="s">
        <v>10</v>
      </c>
      <c r="D233" t="s">
        <v>41</v>
      </c>
      <c r="E233" t="s">
        <v>6</v>
      </c>
      <c r="F233" t="s">
        <v>7</v>
      </c>
    </row>
    <row r="234" spans="1:6" x14ac:dyDescent="0.25">
      <c r="B234">
        <v>5</v>
      </c>
      <c r="C234">
        <v>0.85</v>
      </c>
      <c r="D234">
        <v>2</v>
      </c>
      <c r="E234">
        <f>ROUND(B234*C234*D234,2)</f>
        <v>8.5</v>
      </c>
      <c r="F234" t="s">
        <v>8</v>
      </c>
    </row>
    <row r="235" spans="1:6" x14ac:dyDescent="0.25">
      <c r="B235">
        <v>2.64</v>
      </c>
      <c r="C235">
        <v>0.85</v>
      </c>
      <c r="D235">
        <v>2</v>
      </c>
      <c r="E235">
        <f t="shared" ref="E235:E240" si="17">ROUND(B235*C235*D235,2)</f>
        <v>4.49</v>
      </c>
      <c r="F235" t="s">
        <v>8</v>
      </c>
    </row>
    <row r="236" spans="1:6" x14ac:dyDescent="0.25">
      <c r="B236">
        <v>2.91</v>
      </c>
      <c r="C236">
        <v>0.85</v>
      </c>
      <c r="D236">
        <v>2</v>
      </c>
      <c r="E236">
        <f t="shared" si="17"/>
        <v>4.95</v>
      </c>
      <c r="F236" t="s">
        <v>8</v>
      </c>
    </row>
    <row r="237" spans="1:6" x14ac:dyDescent="0.25">
      <c r="B237">
        <v>2</v>
      </c>
      <c r="C237">
        <v>0.85</v>
      </c>
      <c r="D237">
        <v>2</v>
      </c>
      <c r="E237">
        <f t="shared" si="17"/>
        <v>3.4</v>
      </c>
      <c r="F237" t="s">
        <v>8</v>
      </c>
    </row>
    <row r="238" spans="1:6" x14ac:dyDescent="0.25">
      <c r="B238">
        <v>1.3</v>
      </c>
      <c r="C238">
        <v>0.85</v>
      </c>
      <c r="D238">
        <v>2</v>
      </c>
      <c r="E238">
        <f t="shared" si="17"/>
        <v>2.21</v>
      </c>
      <c r="F238" t="s">
        <v>8</v>
      </c>
    </row>
    <row r="239" spans="1:6" x14ac:dyDescent="0.25">
      <c r="B239">
        <v>3.53</v>
      </c>
      <c r="C239">
        <v>0.85</v>
      </c>
      <c r="D239">
        <v>2</v>
      </c>
      <c r="E239">
        <f t="shared" si="17"/>
        <v>6</v>
      </c>
      <c r="F239" t="s">
        <v>8</v>
      </c>
    </row>
    <row r="240" spans="1:6" x14ac:dyDescent="0.25">
      <c r="B240">
        <v>5.13</v>
      </c>
      <c r="C240">
        <v>0.85</v>
      </c>
      <c r="D240">
        <v>2</v>
      </c>
      <c r="E240">
        <f t="shared" si="17"/>
        <v>8.7200000000000006</v>
      </c>
      <c r="F240" t="s">
        <v>8</v>
      </c>
    </row>
    <row r="241" spans="1:6" x14ac:dyDescent="0.25">
      <c r="B241">
        <v>1.5</v>
      </c>
      <c r="C241">
        <v>0.85</v>
      </c>
      <c r="D241">
        <v>2</v>
      </c>
      <c r="E241">
        <f t="shared" ref="E241:E244" si="18">ROUND(B241*C241*D241,2)</f>
        <v>2.5499999999999998</v>
      </c>
      <c r="F241" t="s">
        <v>8</v>
      </c>
    </row>
    <row r="242" spans="1:6" x14ac:dyDescent="0.25">
      <c r="B242">
        <v>0.92</v>
      </c>
      <c r="C242">
        <v>0.85</v>
      </c>
      <c r="D242">
        <v>2</v>
      </c>
      <c r="E242">
        <f t="shared" si="18"/>
        <v>1.56</v>
      </c>
      <c r="F242" t="s">
        <v>8</v>
      </c>
    </row>
    <row r="243" spans="1:6" x14ac:dyDescent="0.25">
      <c r="B243">
        <v>2.4300000000000002</v>
      </c>
      <c r="C243">
        <v>0.85</v>
      </c>
      <c r="D243">
        <v>8</v>
      </c>
      <c r="E243">
        <f t="shared" si="18"/>
        <v>16.52</v>
      </c>
      <c r="F243" t="s">
        <v>8</v>
      </c>
    </row>
    <row r="244" spans="1:6" x14ac:dyDescent="0.25">
      <c r="B244">
        <v>2.04</v>
      </c>
      <c r="C244">
        <v>0.85</v>
      </c>
      <c r="D244">
        <v>10</v>
      </c>
      <c r="E244">
        <f t="shared" si="18"/>
        <v>17.34</v>
      </c>
      <c r="F244" t="s">
        <v>8</v>
      </c>
    </row>
    <row r="245" spans="1:6" x14ac:dyDescent="0.25">
      <c r="D245" s="2" t="s">
        <v>23</v>
      </c>
      <c r="E245" s="2">
        <f>SUM(E234:E244)</f>
        <v>76.240000000000009</v>
      </c>
      <c r="F245" s="2" t="s">
        <v>8</v>
      </c>
    </row>
    <row r="246" spans="1:6" x14ac:dyDescent="0.25">
      <c r="D246" s="1"/>
      <c r="E246" s="1"/>
    </row>
    <row r="247" spans="1:6" x14ac:dyDescent="0.25">
      <c r="B247" t="s">
        <v>50</v>
      </c>
      <c r="D247" s="1"/>
      <c r="E247" s="1"/>
    </row>
    <row r="248" spans="1:6" x14ac:dyDescent="0.25">
      <c r="B248" s="2" t="s">
        <v>10</v>
      </c>
      <c r="C248" s="2" t="s">
        <v>4</v>
      </c>
      <c r="D248" s="2" t="s">
        <v>41</v>
      </c>
      <c r="E248" s="2" t="s">
        <v>6</v>
      </c>
      <c r="F248" s="2" t="s">
        <v>7</v>
      </c>
    </row>
    <row r="249" spans="1:6" x14ac:dyDescent="0.25">
      <c r="A249" s="2"/>
      <c r="B249" s="2">
        <v>0.55000000000000004</v>
      </c>
      <c r="C249" s="2">
        <v>0.8</v>
      </c>
      <c r="D249" s="2">
        <v>4</v>
      </c>
      <c r="E249">
        <f>ROUND(B249*C249*D249,2)</f>
        <v>1.76</v>
      </c>
      <c r="F249" s="2" t="s">
        <v>8</v>
      </c>
    </row>
    <row r="250" spans="1:6" x14ac:dyDescent="0.25">
      <c r="A250" s="2"/>
      <c r="B250" s="2">
        <v>0.55000000000000004</v>
      </c>
      <c r="C250" s="2">
        <v>0.7</v>
      </c>
      <c r="D250" s="2">
        <v>8</v>
      </c>
      <c r="E250">
        <f t="shared" ref="E250:E255" si="19">ROUND(B250*C250*D250,2)</f>
        <v>3.08</v>
      </c>
      <c r="F250" s="2" t="s">
        <v>8</v>
      </c>
    </row>
    <row r="251" spans="1:6" x14ac:dyDescent="0.25">
      <c r="A251" s="2"/>
      <c r="B251" s="2">
        <v>0.55000000000000004</v>
      </c>
      <c r="C251" s="2">
        <v>0.6</v>
      </c>
      <c r="D251" s="2">
        <v>2</v>
      </c>
      <c r="E251">
        <f t="shared" si="19"/>
        <v>0.66</v>
      </c>
      <c r="F251" s="2" t="s">
        <v>8</v>
      </c>
    </row>
    <row r="252" spans="1:6" x14ac:dyDescent="0.25">
      <c r="A252" s="2"/>
      <c r="B252" s="2">
        <v>0.55000000000000004</v>
      </c>
      <c r="C252" s="2">
        <v>1.2</v>
      </c>
      <c r="D252" s="2">
        <v>2</v>
      </c>
      <c r="E252">
        <f t="shared" si="19"/>
        <v>1.32</v>
      </c>
      <c r="F252" s="2" t="s">
        <v>8</v>
      </c>
    </row>
    <row r="253" spans="1:6" x14ac:dyDescent="0.25">
      <c r="A253" s="2"/>
      <c r="B253" s="2">
        <v>0.45</v>
      </c>
      <c r="C253" s="2">
        <v>1.75</v>
      </c>
      <c r="D253" s="2">
        <v>1</v>
      </c>
      <c r="E253">
        <f t="shared" si="19"/>
        <v>0.79</v>
      </c>
      <c r="F253" s="2" t="s">
        <v>8</v>
      </c>
    </row>
    <row r="254" spans="1:6" x14ac:dyDescent="0.25">
      <c r="A254" s="2"/>
      <c r="B254" s="2">
        <v>0.45</v>
      </c>
      <c r="C254" s="2">
        <v>1</v>
      </c>
      <c r="D254" s="2">
        <v>5</v>
      </c>
      <c r="E254">
        <f t="shared" si="19"/>
        <v>2.25</v>
      </c>
      <c r="F254" s="2" t="s">
        <v>8</v>
      </c>
    </row>
    <row r="255" spans="1:6" x14ac:dyDescent="0.25">
      <c r="A255" s="2"/>
      <c r="B255" s="2">
        <v>0.55000000000000004</v>
      </c>
      <c r="C255" s="2">
        <v>2.2599999999999998</v>
      </c>
      <c r="D255" s="2">
        <v>1</v>
      </c>
      <c r="E255">
        <f t="shared" si="19"/>
        <v>1.24</v>
      </c>
      <c r="F255" s="2" t="s">
        <v>8</v>
      </c>
    </row>
    <row r="256" spans="1:6" x14ac:dyDescent="0.25">
      <c r="D256" s="2" t="s">
        <v>23</v>
      </c>
      <c r="E256" s="2">
        <f>SUM(E249:E255)</f>
        <v>11.1</v>
      </c>
      <c r="F256" s="2" t="s">
        <v>8</v>
      </c>
    </row>
    <row r="257" spans="2:6" x14ac:dyDescent="0.25">
      <c r="D257" s="2"/>
      <c r="E257" s="2"/>
      <c r="F257" s="2"/>
    </row>
    <row r="258" spans="2:6" x14ac:dyDescent="0.25">
      <c r="D258" s="1" t="s">
        <v>23</v>
      </c>
      <c r="E258" s="1">
        <f>E245-E256</f>
        <v>65.140000000000015</v>
      </c>
      <c r="F258" s="1" t="s">
        <v>8</v>
      </c>
    </row>
    <row r="260" spans="2:6" x14ac:dyDescent="0.25">
      <c r="B260" t="s">
        <v>75</v>
      </c>
    </row>
    <row r="261" spans="2:6" x14ac:dyDescent="0.25">
      <c r="B261" t="s">
        <v>4</v>
      </c>
      <c r="C261" t="s">
        <v>10</v>
      </c>
      <c r="D261" t="s">
        <v>41</v>
      </c>
      <c r="E261" t="s">
        <v>6</v>
      </c>
      <c r="F261" t="s">
        <v>7</v>
      </c>
    </row>
    <row r="262" spans="2:6" x14ac:dyDescent="0.25">
      <c r="B262">
        <v>4.95</v>
      </c>
      <c r="C262">
        <v>3</v>
      </c>
      <c r="D262">
        <v>2</v>
      </c>
      <c r="E262">
        <f>ROUND(B262*C262*D262,2)</f>
        <v>29.7</v>
      </c>
      <c r="F262" t="s">
        <v>8</v>
      </c>
    </row>
    <row r="263" spans="2:6" x14ac:dyDescent="0.25">
      <c r="B263">
        <v>4.95</v>
      </c>
      <c r="C263">
        <v>0.5</v>
      </c>
      <c r="D263">
        <v>2</v>
      </c>
      <c r="E263">
        <f t="shared" ref="E263:E268" si="20">ROUND(B263*C263*D263,2)</f>
        <v>4.95</v>
      </c>
      <c r="F263" t="s">
        <v>8</v>
      </c>
    </row>
    <row r="264" spans="2:6" x14ac:dyDescent="0.25">
      <c r="B264">
        <v>13.37</v>
      </c>
      <c r="C264">
        <v>3</v>
      </c>
      <c r="D264">
        <v>2</v>
      </c>
      <c r="E264">
        <f t="shared" si="20"/>
        <v>80.22</v>
      </c>
      <c r="F264" t="s">
        <v>8</v>
      </c>
    </row>
    <row r="265" spans="2:6" x14ac:dyDescent="0.25">
      <c r="B265">
        <v>1.6</v>
      </c>
      <c r="C265">
        <v>3</v>
      </c>
      <c r="D265">
        <v>4</v>
      </c>
      <c r="E265">
        <f t="shared" si="20"/>
        <v>19.2</v>
      </c>
      <c r="F265" t="s">
        <v>8</v>
      </c>
    </row>
    <row r="266" spans="2:6" x14ac:dyDescent="0.25">
      <c r="B266">
        <v>9.33</v>
      </c>
      <c r="C266">
        <v>2</v>
      </c>
      <c r="D266">
        <v>2</v>
      </c>
      <c r="E266">
        <f t="shared" si="20"/>
        <v>37.32</v>
      </c>
      <c r="F266" t="s">
        <v>8</v>
      </c>
    </row>
    <row r="267" spans="2:6" x14ac:dyDescent="0.25">
      <c r="B267">
        <v>19.05</v>
      </c>
      <c r="C267">
        <v>2</v>
      </c>
      <c r="D267">
        <v>1</v>
      </c>
      <c r="E267">
        <f t="shared" si="20"/>
        <v>38.1</v>
      </c>
      <c r="F267" t="s">
        <v>8</v>
      </c>
    </row>
    <row r="268" spans="2:6" x14ac:dyDescent="0.25">
      <c r="B268">
        <v>19.05</v>
      </c>
      <c r="C268">
        <v>1.25</v>
      </c>
      <c r="D268">
        <v>2</v>
      </c>
      <c r="E268">
        <f t="shared" si="20"/>
        <v>47.63</v>
      </c>
      <c r="F268" t="s">
        <v>8</v>
      </c>
    </row>
    <row r="269" spans="2:6" x14ac:dyDescent="0.25">
      <c r="D269" s="2" t="s">
        <v>23</v>
      </c>
      <c r="E269" s="2">
        <f>SUM(E262:E268)</f>
        <v>257.12</v>
      </c>
      <c r="F269" s="2" t="s">
        <v>8</v>
      </c>
    </row>
    <row r="270" spans="2:6" x14ac:dyDescent="0.25">
      <c r="D270" s="1"/>
      <c r="E270" s="1"/>
    </row>
    <row r="271" spans="2:6" x14ac:dyDescent="0.25">
      <c r="B271" t="s">
        <v>50</v>
      </c>
      <c r="D271" s="1"/>
      <c r="E271" s="1"/>
    </row>
    <row r="272" spans="2:6" x14ac:dyDescent="0.25">
      <c r="B272" s="2" t="s">
        <v>10</v>
      </c>
      <c r="C272" s="2" t="s">
        <v>4</v>
      </c>
      <c r="D272" s="2" t="s">
        <v>41</v>
      </c>
      <c r="E272" s="2" t="s">
        <v>6</v>
      </c>
      <c r="F272" s="2" t="s">
        <v>7</v>
      </c>
    </row>
    <row r="273" spans="1:6" x14ac:dyDescent="0.25">
      <c r="A273" s="2"/>
      <c r="B273" s="2">
        <v>1</v>
      </c>
      <c r="C273" s="2">
        <v>1</v>
      </c>
      <c r="D273" s="2">
        <v>5</v>
      </c>
      <c r="E273">
        <f>ROUND(B273*C273*D273,2)</f>
        <v>5</v>
      </c>
      <c r="F273" s="2" t="s">
        <v>8</v>
      </c>
    </row>
    <row r="274" spans="1:6" x14ac:dyDescent="0.25">
      <c r="A274" s="2"/>
      <c r="B274" s="2">
        <v>1</v>
      </c>
      <c r="C274" s="2">
        <v>1.25</v>
      </c>
      <c r="D274" s="2">
        <v>1</v>
      </c>
      <c r="E274">
        <f t="shared" ref="E274:E276" si="21">ROUND(B274*C274*D274,2)</f>
        <v>1.25</v>
      </c>
      <c r="F274" s="2" t="s">
        <v>8</v>
      </c>
    </row>
    <row r="275" spans="1:6" x14ac:dyDescent="0.25">
      <c r="A275" s="2"/>
      <c r="B275" s="2">
        <v>2.1</v>
      </c>
      <c r="C275" s="2">
        <v>2.2599999999999998</v>
      </c>
      <c r="D275" s="2">
        <v>1</v>
      </c>
      <c r="E275">
        <f t="shared" si="21"/>
        <v>4.75</v>
      </c>
      <c r="F275" s="2" t="s">
        <v>8</v>
      </c>
    </row>
    <row r="276" spans="1:6" x14ac:dyDescent="0.25">
      <c r="A276" s="2"/>
      <c r="B276" s="2">
        <v>1.2</v>
      </c>
      <c r="C276" s="2">
        <v>1.25</v>
      </c>
      <c r="D276" s="2">
        <v>2</v>
      </c>
      <c r="E276">
        <f t="shared" si="21"/>
        <v>3</v>
      </c>
      <c r="F276" s="2" t="s">
        <v>8</v>
      </c>
    </row>
    <row r="277" spans="1:6" x14ac:dyDescent="0.25">
      <c r="D277" s="2" t="s">
        <v>23</v>
      </c>
      <c r="E277" s="2">
        <f>SUM(E273:E276)</f>
        <v>14</v>
      </c>
      <c r="F277" s="2" t="s">
        <v>8</v>
      </c>
    </row>
    <row r="278" spans="1:6" x14ac:dyDescent="0.25">
      <c r="D278" s="2"/>
      <c r="E278" s="2"/>
      <c r="F278" s="2"/>
    </row>
    <row r="279" spans="1:6" x14ac:dyDescent="0.25">
      <c r="D279" s="1" t="s">
        <v>23</v>
      </c>
      <c r="E279" s="1">
        <f>E269-E277</f>
        <v>243.12</v>
      </c>
      <c r="F279" s="1" t="s">
        <v>8</v>
      </c>
    </row>
    <row r="280" spans="1:6" x14ac:dyDescent="0.25">
      <c r="D280" s="1"/>
      <c r="E280" s="1"/>
      <c r="F280" s="1"/>
    </row>
    <row r="281" spans="1:6" x14ac:dyDescent="0.25">
      <c r="B281" t="s">
        <v>76</v>
      </c>
    </row>
    <row r="282" spans="1:6" x14ac:dyDescent="0.25">
      <c r="B282" t="s">
        <v>4</v>
      </c>
      <c r="C282" t="s">
        <v>10</v>
      </c>
      <c r="D282" t="s">
        <v>41</v>
      </c>
      <c r="E282" t="s">
        <v>6</v>
      </c>
      <c r="F282" t="s">
        <v>7</v>
      </c>
    </row>
    <row r="283" spans="1:6" x14ac:dyDescent="0.25">
      <c r="B283">
        <v>0.8</v>
      </c>
      <c r="C283">
        <v>2.1</v>
      </c>
      <c r="D283">
        <v>4</v>
      </c>
      <c r="E283">
        <f>ROUND(B283*C283*D283,2)</f>
        <v>6.72</v>
      </c>
      <c r="F283" t="s">
        <v>8</v>
      </c>
    </row>
    <row r="284" spans="1:6" x14ac:dyDescent="0.25">
      <c r="B284">
        <v>0.7</v>
      </c>
      <c r="C284">
        <v>2.1</v>
      </c>
      <c r="D284">
        <v>6</v>
      </c>
      <c r="E284">
        <f t="shared" ref="E284:E291" si="22">ROUND(B284*C284*D284,2)</f>
        <v>8.82</v>
      </c>
      <c r="F284" t="s">
        <v>8</v>
      </c>
    </row>
    <row r="285" spans="1:6" x14ac:dyDescent="0.25">
      <c r="B285">
        <v>0.6</v>
      </c>
      <c r="C285">
        <v>2.1</v>
      </c>
      <c r="D285">
        <v>2</v>
      </c>
      <c r="E285">
        <f t="shared" si="22"/>
        <v>2.52</v>
      </c>
      <c r="F285" t="s">
        <v>8</v>
      </c>
    </row>
    <row r="286" spans="1:6" x14ac:dyDescent="0.25">
      <c r="B286">
        <v>1.2</v>
      </c>
      <c r="C286">
        <v>2.1</v>
      </c>
      <c r="D286">
        <v>2</v>
      </c>
      <c r="E286">
        <f t="shared" si="22"/>
        <v>5.04</v>
      </c>
      <c r="F286" t="s">
        <v>8</v>
      </c>
    </row>
    <row r="287" spans="1:6" x14ac:dyDescent="0.25">
      <c r="B287">
        <v>0.8</v>
      </c>
      <c r="C287">
        <v>0.15</v>
      </c>
      <c r="D287">
        <v>2</v>
      </c>
      <c r="E287">
        <f t="shared" si="22"/>
        <v>0.24</v>
      </c>
      <c r="F287" t="s">
        <v>8</v>
      </c>
    </row>
    <row r="288" spans="1:6" x14ac:dyDescent="0.25">
      <c r="B288">
        <v>0.7</v>
      </c>
      <c r="C288">
        <v>0.15</v>
      </c>
      <c r="D288">
        <v>3</v>
      </c>
      <c r="E288">
        <f t="shared" si="22"/>
        <v>0.32</v>
      </c>
      <c r="F288" t="s">
        <v>8</v>
      </c>
    </row>
    <row r="289" spans="1:6" x14ac:dyDescent="0.25">
      <c r="B289">
        <v>0.6</v>
      </c>
      <c r="C289">
        <v>0.15</v>
      </c>
      <c r="D289">
        <v>1</v>
      </c>
      <c r="E289">
        <f t="shared" si="22"/>
        <v>0.09</v>
      </c>
      <c r="F289" t="s">
        <v>8</v>
      </c>
    </row>
    <row r="290" spans="1:6" x14ac:dyDescent="0.25">
      <c r="B290">
        <v>1.2</v>
      </c>
      <c r="C290">
        <v>0.15</v>
      </c>
      <c r="D290">
        <v>1</v>
      </c>
      <c r="E290">
        <f t="shared" si="22"/>
        <v>0.18</v>
      </c>
      <c r="F290" t="s">
        <v>8</v>
      </c>
    </row>
    <row r="291" spans="1:6" x14ac:dyDescent="0.25">
      <c r="B291">
        <v>2.1</v>
      </c>
      <c r="C291">
        <v>0.15</v>
      </c>
      <c r="D291">
        <v>14</v>
      </c>
      <c r="E291">
        <f t="shared" si="22"/>
        <v>4.41</v>
      </c>
      <c r="F291" t="s">
        <v>8</v>
      </c>
    </row>
    <row r="292" spans="1:6" x14ac:dyDescent="0.25">
      <c r="D292" s="1" t="s">
        <v>23</v>
      </c>
      <c r="E292" s="1">
        <f>SUM(E283:E291)</f>
        <v>28.339999999999996</v>
      </c>
      <c r="F292" s="1" t="s">
        <v>8</v>
      </c>
    </row>
    <row r="293" spans="1:6" x14ac:dyDescent="0.25">
      <c r="D293" s="1"/>
      <c r="E293" s="1"/>
    </row>
    <row r="294" spans="1:6" x14ac:dyDescent="0.25">
      <c r="B294" t="s">
        <v>78</v>
      </c>
    </row>
    <row r="295" spans="1:6" x14ac:dyDescent="0.25">
      <c r="B295" t="s">
        <v>4</v>
      </c>
      <c r="C295" t="s">
        <v>10</v>
      </c>
      <c r="D295" t="s">
        <v>41</v>
      </c>
      <c r="E295" t="s">
        <v>6</v>
      </c>
      <c r="F295" t="s">
        <v>7</v>
      </c>
    </row>
    <row r="296" spans="1:6" x14ac:dyDescent="0.25">
      <c r="B296">
        <v>1.2</v>
      </c>
      <c r="C296">
        <v>1.2</v>
      </c>
      <c r="D296">
        <v>10</v>
      </c>
      <c r="E296">
        <f>ROUND(B296*C296*D296,2)</f>
        <v>14.4</v>
      </c>
      <c r="F296" t="s">
        <v>8</v>
      </c>
    </row>
    <row r="297" spans="1:6" x14ac:dyDescent="0.25">
      <c r="B297">
        <v>19.05</v>
      </c>
      <c r="C297">
        <v>0.9</v>
      </c>
      <c r="D297">
        <v>2</v>
      </c>
      <c r="E297">
        <f t="shared" ref="E297:E298" si="23">ROUND(B297*C297*D297,2)</f>
        <v>34.29</v>
      </c>
      <c r="F297" t="s">
        <v>8</v>
      </c>
    </row>
    <row r="298" spans="1:6" x14ac:dyDescent="0.25">
      <c r="B298">
        <v>1.2</v>
      </c>
      <c r="C298">
        <v>1.25</v>
      </c>
      <c r="D298">
        <v>2</v>
      </c>
      <c r="E298">
        <f t="shared" si="23"/>
        <v>3</v>
      </c>
      <c r="F298" t="s">
        <v>8</v>
      </c>
    </row>
    <row r="299" spans="1:6" x14ac:dyDescent="0.25">
      <c r="D299" s="2" t="s">
        <v>23</v>
      </c>
      <c r="E299" s="2">
        <f>SUM(E296:E298)</f>
        <v>51.69</v>
      </c>
      <c r="F299" s="2" t="s">
        <v>8</v>
      </c>
    </row>
    <row r="301" spans="1:6" x14ac:dyDescent="0.25">
      <c r="A301">
        <v>12</v>
      </c>
      <c r="B301" t="s">
        <v>60</v>
      </c>
    </row>
    <row r="302" spans="1:6" x14ac:dyDescent="0.25">
      <c r="B302" t="s">
        <v>43</v>
      </c>
    </row>
    <row r="303" spans="1:6" x14ac:dyDescent="0.25">
      <c r="B303" t="s">
        <v>4</v>
      </c>
      <c r="C303" t="s">
        <v>40</v>
      </c>
      <c r="D303" t="s">
        <v>41</v>
      </c>
      <c r="E303" t="s">
        <v>6</v>
      </c>
      <c r="F303" t="s">
        <v>7</v>
      </c>
    </row>
    <row r="304" spans="1:6" x14ac:dyDescent="0.25">
      <c r="B304">
        <v>5</v>
      </c>
      <c r="C304">
        <v>2.4300000000000002</v>
      </c>
      <c r="D304">
        <v>1</v>
      </c>
      <c r="E304">
        <f>ROUND(B304*C304*D304,2)</f>
        <v>12.15</v>
      </c>
      <c r="F304" t="s">
        <v>8</v>
      </c>
    </row>
    <row r="305" spans="2:6" x14ac:dyDescent="0.25">
      <c r="B305">
        <v>2.2999999999999998</v>
      </c>
      <c r="C305">
        <v>1.3</v>
      </c>
      <c r="D305">
        <v>1</v>
      </c>
      <c r="E305">
        <f t="shared" ref="E305:E307" si="24">ROUND(B305*C305*D305,2)</f>
        <v>2.99</v>
      </c>
      <c r="F305" t="s">
        <v>8</v>
      </c>
    </row>
    <row r="306" spans="2:6" x14ac:dyDescent="0.25">
      <c r="B306">
        <v>3.53</v>
      </c>
      <c r="C306">
        <v>2.04</v>
      </c>
      <c r="D306">
        <v>1</v>
      </c>
      <c r="E306">
        <f t="shared" si="24"/>
        <v>7.2</v>
      </c>
      <c r="F306" t="s">
        <v>8</v>
      </c>
    </row>
    <row r="307" spans="2:6" x14ac:dyDescent="0.25">
      <c r="B307">
        <v>1.5</v>
      </c>
      <c r="C307">
        <v>2.4</v>
      </c>
      <c r="D307">
        <v>1</v>
      </c>
      <c r="E307">
        <f t="shared" si="24"/>
        <v>3.6</v>
      </c>
      <c r="F307" t="s">
        <v>8</v>
      </c>
    </row>
    <row r="308" spans="2:6" x14ac:dyDescent="0.25">
      <c r="D308" s="1" t="s">
        <v>23</v>
      </c>
      <c r="E308" s="1">
        <f>SUM(E304:E307)</f>
        <v>25.94</v>
      </c>
      <c r="F308" t="s">
        <v>8</v>
      </c>
    </row>
    <row r="311" spans="2:6" x14ac:dyDescent="0.25">
      <c r="B311" t="s">
        <v>44</v>
      </c>
    </row>
    <row r="312" spans="2:6" x14ac:dyDescent="0.25">
      <c r="B312" t="s">
        <v>4</v>
      </c>
      <c r="C312" t="s">
        <v>40</v>
      </c>
      <c r="D312" t="s">
        <v>41</v>
      </c>
      <c r="E312" t="s">
        <v>6</v>
      </c>
      <c r="F312" t="s">
        <v>7</v>
      </c>
    </row>
    <row r="313" spans="2:6" x14ac:dyDescent="0.25">
      <c r="B313">
        <v>5</v>
      </c>
      <c r="C313">
        <v>2.4300000000000002</v>
      </c>
      <c r="D313">
        <v>1</v>
      </c>
      <c r="E313">
        <f>ROUND(B313*C313*D313,2)</f>
        <v>12.15</v>
      </c>
      <c r="F313" t="s">
        <v>8</v>
      </c>
    </row>
    <row r="314" spans="2:6" x14ac:dyDescent="0.25">
      <c r="B314">
        <v>2.2999999999999998</v>
      </c>
      <c r="C314">
        <v>1.3</v>
      </c>
      <c r="D314">
        <v>1</v>
      </c>
      <c r="E314">
        <f t="shared" ref="E314:E316" si="25">ROUND(B314*C314*D314,2)</f>
        <v>2.99</v>
      </c>
      <c r="F314" t="s">
        <v>8</v>
      </c>
    </row>
    <row r="315" spans="2:6" x14ac:dyDescent="0.25">
      <c r="B315">
        <v>3.53</v>
      </c>
      <c r="C315">
        <v>2.04</v>
      </c>
      <c r="D315">
        <v>1</v>
      </c>
      <c r="E315">
        <f t="shared" si="25"/>
        <v>7.2</v>
      </c>
      <c r="F315" t="s">
        <v>8</v>
      </c>
    </row>
    <row r="316" spans="2:6" x14ac:dyDescent="0.25">
      <c r="B316">
        <v>1.5</v>
      </c>
      <c r="C316">
        <v>2.4</v>
      </c>
      <c r="D316">
        <v>1</v>
      </c>
      <c r="E316">
        <f t="shared" si="25"/>
        <v>3.6</v>
      </c>
      <c r="F316" t="s">
        <v>8</v>
      </c>
    </row>
    <row r="317" spans="2:6" x14ac:dyDescent="0.25">
      <c r="D317" s="1" t="s">
        <v>23</v>
      </c>
      <c r="E317" s="1">
        <f>SUM(E313:E316)</f>
        <v>25.94</v>
      </c>
      <c r="F317" t="s">
        <v>8</v>
      </c>
    </row>
    <row r="320" spans="2:6" x14ac:dyDescent="0.25">
      <c r="B320" t="s">
        <v>45</v>
      </c>
    </row>
    <row r="321" spans="1:6" x14ac:dyDescent="0.25">
      <c r="B321" t="s">
        <v>4</v>
      </c>
      <c r="C321" t="s">
        <v>40</v>
      </c>
      <c r="D321" t="s">
        <v>41</v>
      </c>
      <c r="E321" t="s">
        <v>6</v>
      </c>
      <c r="F321" t="s">
        <v>7</v>
      </c>
    </row>
    <row r="322" spans="1:6" x14ac:dyDescent="0.25">
      <c r="B322">
        <v>7.29</v>
      </c>
      <c r="C322">
        <f>2.52+0.33</f>
        <v>2.85</v>
      </c>
      <c r="D322">
        <v>1</v>
      </c>
      <c r="E322">
        <f>ROUND(B322*C322*D322,2)</f>
        <v>20.78</v>
      </c>
      <c r="F322" t="s">
        <v>8</v>
      </c>
    </row>
    <row r="323" spans="1:6" x14ac:dyDescent="0.25">
      <c r="B323">
        <v>6.2</v>
      </c>
      <c r="C323">
        <v>3.23</v>
      </c>
      <c r="D323">
        <v>1</v>
      </c>
      <c r="E323">
        <f t="shared" ref="E323:E324" si="26">ROUND(B323*C323*D323,2)</f>
        <v>20.03</v>
      </c>
      <c r="F323" t="s">
        <v>8</v>
      </c>
    </row>
    <row r="324" spans="1:6" x14ac:dyDescent="0.25">
      <c r="B324">
        <v>3.91</v>
      </c>
      <c r="C324">
        <v>1.25</v>
      </c>
      <c r="D324">
        <v>1</v>
      </c>
      <c r="E324">
        <f t="shared" si="26"/>
        <v>4.8899999999999997</v>
      </c>
      <c r="F324" t="s">
        <v>8</v>
      </c>
    </row>
    <row r="325" spans="1:6" x14ac:dyDescent="0.25">
      <c r="D325" s="1" t="s">
        <v>23</v>
      </c>
      <c r="E325" s="1">
        <f>SUM(E322:E324)</f>
        <v>45.7</v>
      </c>
      <c r="F325" s="1" t="s">
        <v>8</v>
      </c>
    </row>
    <row r="328" spans="1:6" x14ac:dyDescent="0.25">
      <c r="A328">
        <v>13</v>
      </c>
      <c r="B328" t="s">
        <v>61</v>
      </c>
    </row>
    <row r="329" spans="1:6" x14ac:dyDescent="0.25">
      <c r="B329" t="s">
        <v>79</v>
      </c>
    </row>
    <row r="330" spans="1:6" x14ac:dyDescent="0.25">
      <c r="B330" t="s">
        <v>4</v>
      </c>
      <c r="C330" t="s">
        <v>13</v>
      </c>
      <c r="D330" t="s">
        <v>16</v>
      </c>
      <c r="E330" t="s">
        <v>7</v>
      </c>
    </row>
    <row r="331" spans="1:6" x14ac:dyDescent="0.25">
      <c r="B331">
        <v>0.8</v>
      </c>
      <c r="C331">
        <v>2</v>
      </c>
      <c r="D331">
        <f>B331*C331</f>
        <v>1.6</v>
      </c>
      <c r="E331" t="s">
        <v>34</v>
      </c>
    </row>
    <row r="332" spans="1:6" x14ac:dyDescent="0.25">
      <c r="B332">
        <v>0.7</v>
      </c>
      <c r="C332">
        <v>1</v>
      </c>
      <c r="D332">
        <f>B332*C332</f>
        <v>0.7</v>
      </c>
      <c r="E332" t="s">
        <v>34</v>
      </c>
    </row>
    <row r="333" spans="1:6" x14ac:dyDescent="0.25">
      <c r="C333" s="1" t="s">
        <v>23</v>
      </c>
      <c r="D333" s="1">
        <f>SUM(D331:D332)</f>
        <v>2.2999999999999998</v>
      </c>
      <c r="E333" s="1" t="s">
        <v>34</v>
      </c>
    </row>
    <row r="335" spans="1:6" x14ac:dyDescent="0.25">
      <c r="B335" t="s">
        <v>80</v>
      </c>
    </row>
    <row r="336" spans="1:6" x14ac:dyDescent="0.25">
      <c r="B336" t="s">
        <v>4</v>
      </c>
      <c r="C336" t="s">
        <v>13</v>
      </c>
      <c r="D336" t="s">
        <v>16</v>
      </c>
      <c r="E336" t="s">
        <v>7</v>
      </c>
    </row>
    <row r="337" spans="1:5" x14ac:dyDescent="0.25">
      <c r="B337">
        <v>1</v>
      </c>
      <c r="C337">
        <v>2</v>
      </c>
      <c r="D337">
        <f>B337*C337</f>
        <v>2</v>
      </c>
      <c r="E337" t="s">
        <v>34</v>
      </c>
    </row>
    <row r="338" spans="1:5" x14ac:dyDescent="0.25">
      <c r="B338">
        <v>1.75</v>
      </c>
      <c r="C338">
        <v>1</v>
      </c>
      <c r="D338">
        <f>B338*C338</f>
        <v>1.75</v>
      </c>
      <c r="E338" t="s">
        <v>34</v>
      </c>
    </row>
    <row r="339" spans="1:5" x14ac:dyDescent="0.25">
      <c r="C339" s="1" t="s">
        <v>23</v>
      </c>
      <c r="D339" s="1">
        <f>SUM(D337:D338)</f>
        <v>3.75</v>
      </c>
      <c r="E339" s="1" t="s">
        <v>34</v>
      </c>
    </row>
    <row r="341" spans="1:5" x14ac:dyDescent="0.25">
      <c r="B341" t="s">
        <v>81</v>
      </c>
    </row>
    <row r="342" spans="1:5" x14ac:dyDescent="0.25">
      <c r="B342" t="s">
        <v>4</v>
      </c>
      <c r="C342" t="s">
        <v>5</v>
      </c>
      <c r="D342" t="s">
        <v>16</v>
      </c>
      <c r="E342" t="s">
        <v>7</v>
      </c>
    </row>
    <row r="343" spans="1:5" x14ac:dyDescent="0.25">
      <c r="B343">
        <v>1.43</v>
      </c>
      <c r="C343">
        <v>0.5</v>
      </c>
      <c r="D343">
        <f>ROUND(B343*C343,2)</f>
        <v>0.72</v>
      </c>
      <c r="E343" t="s">
        <v>34</v>
      </c>
    </row>
    <row r="344" spans="1:5" x14ac:dyDescent="0.25">
      <c r="C344" s="1" t="s">
        <v>23</v>
      </c>
      <c r="D344" s="1">
        <f>SUM(D343:D343)</f>
        <v>0.72</v>
      </c>
      <c r="E344" s="1" t="s">
        <v>34</v>
      </c>
    </row>
    <row r="346" spans="1:5" x14ac:dyDescent="0.25">
      <c r="A346">
        <v>14</v>
      </c>
      <c r="B346" t="s">
        <v>62</v>
      </c>
    </row>
    <row r="347" spans="1:5" x14ac:dyDescent="0.25">
      <c r="B347" t="s">
        <v>21</v>
      </c>
      <c r="C347">
        <v>2</v>
      </c>
    </row>
    <row r="348" spans="1:5" x14ac:dyDescent="0.25">
      <c r="B348" t="s">
        <v>22</v>
      </c>
      <c r="C348">
        <v>4</v>
      </c>
    </row>
    <row r="349" spans="1:5" x14ac:dyDescent="0.25">
      <c r="B349" t="s">
        <v>82</v>
      </c>
      <c r="C349">
        <v>4</v>
      </c>
    </row>
    <row r="350" spans="1:5" x14ac:dyDescent="0.25">
      <c r="B350" t="s">
        <v>83</v>
      </c>
      <c r="C350">
        <v>6</v>
      </c>
    </row>
    <row r="352" spans="1:5" x14ac:dyDescent="0.25">
      <c r="A352">
        <v>15</v>
      </c>
      <c r="B352" t="s">
        <v>63</v>
      </c>
    </row>
    <row r="353" spans="2:5" x14ac:dyDescent="0.25">
      <c r="B353" t="s">
        <v>3</v>
      </c>
    </row>
    <row r="354" spans="2:5" x14ac:dyDescent="0.25">
      <c r="B354" t="s">
        <v>84</v>
      </c>
    </row>
    <row r="355" spans="2:5" x14ac:dyDescent="0.25">
      <c r="C355">
        <v>12.13</v>
      </c>
      <c r="D355" t="s">
        <v>8</v>
      </c>
    </row>
    <row r="356" spans="2:5" x14ac:dyDescent="0.25">
      <c r="C356">
        <v>2.65</v>
      </c>
      <c r="D356" t="s">
        <v>8</v>
      </c>
    </row>
    <row r="357" spans="2:5" x14ac:dyDescent="0.25">
      <c r="C357">
        <v>7.17</v>
      </c>
      <c r="D357" t="s">
        <v>8</v>
      </c>
    </row>
    <row r="358" spans="2:5" x14ac:dyDescent="0.25">
      <c r="C358">
        <v>6.39</v>
      </c>
      <c r="D358" t="s">
        <v>8</v>
      </c>
    </row>
    <row r="359" spans="2:5" x14ac:dyDescent="0.25">
      <c r="C359">
        <v>7.04</v>
      </c>
      <c r="D359" t="s">
        <v>8</v>
      </c>
    </row>
    <row r="360" spans="2:5" x14ac:dyDescent="0.25">
      <c r="C360">
        <v>4.84</v>
      </c>
      <c r="D360" t="s">
        <v>8</v>
      </c>
    </row>
    <row r="361" spans="2:5" x14ac:dyDescent="0.25">
      <c r="C361">
        <v>1.88</v>
      </c>
      <c r="D361" t="s">
        <v>8</v>
      </c>
    </row>
    <row r="362" spans="2:5" x14ac:dyDescent="0.25">
      <c r="C362">
        <v>3.06</v>
      </c>
      <c r="D362" t="s">
        <v>8</v>
      </c>
    </row>
    <row r="363" spans="2:5" x14ac:dyDescent="0.25">
      <c r="C363">
        <v>9.07</v>
      </c>
      <c r="D363" t="s">
        <v>8</v>
      </c>
    </row>
    <row r="364" spans="2:5" x14ac:dyDescent="0.25">
      <c r="B364" s="1" t="s">
        <v>23</v>
      </c>
      <c r="C364" s="1">
        <f>SUM(C355:C363)</f>
        <v>54.230000000000004</v>
      </c>
      <c r="D364" s="1" t="s">
        <v>8</v>
      </c>
    </row>
    <row r="366" spans="2:5" x14ac:dyDescent="0.25">
      <c r="B366" t="s">
        <v>86</v>
      </c>
      <c r="D366">
        <v>1</v>
      </c>
      <c r="E366" t="s">
        <v>24</v>
      </c>
    </row>
    <row r="369" spans="1:10" x14ac:dyDescent="0.25">
      <c r="A369" s="3" t="s">
        <v>88</v>
      </c>
      <c r="B369" s="4"/>
      <c r="C369" s="4"/>
      <c r="D369" s="4"/>
      <c r="E369" s="4"/>
      <c r="F369" s="4"/>
      <c r="G369" s="4"/>
      <c r="H369" s="4"/>
      <c r="I369" s="4"/>
      <c r="J369" s="4"/>
    </row>
    <row r="370" spans="1:10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 spans="1:10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spans="1:10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</row>
  </sheetData>
  <mergeCells count="1">
    <mergeCell ref="A369:J372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Header>&amp;L&amp;G&amp;C&amp;"-,Negrito"Ampliação Unidade de Saúde Barro
Vermelho&amp;R&amp;P de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albervan santana</dc:creator>
  <cp:lastModifiedBy>OCPE 2</cp:lastModifiedBy>
  <dcterms:created xsi:type="dcterms:W3CDTF">2020-05-15T20:33:32Z</dcterms:created>
  <dcterms:modified xsi:type="dcterms:W3CDTF">2020-05-26T20:24:41Z</dcterms:modified>
</cp:coreProperties>
</file>