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TOS\Projetos OCPE\Clientes\Prefeitura Municipal de Nossa Senhora de Lourdes\PM.PL.121 - Reforma  e Ampliação UBS Pov Catingueira\5 - Orçamento\"/>
    </mc:Choice>
  </mc:AlternateContent>
  <xr:revisionPtr revIDLastSave="0" documentId="13_ncr:1_{D00CE56B-B63D-4130-BAEB-689EBACB2CFA}" xr6:coauthVersionLast="45" xr6:coauthVersionMax="45" xr10:uidLastSave="{00000000-0000-0000-0000-000000000000}"/>
  <bookViews>
    <workbookView xWindow="28680" yWindow="-120" windowWidth="29040" windowHeight="15840" xr2:uid="{FFF100E2-6EB0-422D-8053-3A751BC2597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6" i="1" l="1"/>
  <c r="F121" i="1" l="1"/>
  <c r="D403" i="1" l="1"/>
  <c r="D404" i="1"/>
  <c r="D405" i="1"/>
  <c r="D406" i="1"/>
  <c r="D407" i="1"/>
  <c r="D402" i="1"/>
  <c r="D376" i="1"/>
  <c r="D377" i="1"/>
  <c r="D378" i="1"/>
  <c r="E336" i="1"/>
  <c r="E337" i="1"/>
  <c r="E360" i="1"/>
  <c r="E359" i="1"/>
  <c r="E358" i="1"/>
  <c r="E357" i="1"/>
  <c r="E356" i="1"/>
  <c r="E355" i="1"/>
  <c r="E354" i="1"/>
  <c r="E353" i="1"/>
  <c r="E352" i="1"/>
  <c r="E351" i="1"/>
  <c r="E345" i="1"/>
  <c r="E344" i="1"/>
  <c r="E343" i="1"/>
  <c r="E342" i="1"/>
  <c r="E341" i="1"/>
  <c r="E340" i="1"/>
  <c r="E339" i="1"/>
  <c r="E338" i="1"/>
  <c r="E330" i="1"/>
  <c r="E329" i="1"/>
  <c r="E282" i="1"/>
  <c r="E283" i="1"/>
  <c r="E284" i="1"/>
  <c r="E285" i="1"/>
  <c r="E286" i="1"/>
  <c r="E287" i="1"/>
  <c r="E288" i="1"/>
  <c r="E289" i="1"/>
  <c r="E290" i="1"/>
  <c r="E291" i="1"/>
  <c r="D261" i="1"/>
  <c r="D260" i="1"/>
  <c r="D259" i="1"/>
  <c r="D258" i="1"/>
  <c r="D251" i="1"/>
  <c r="D252" i="1"/>
  <c r="D253" i="1"/>
  <c r="E242" i="1"/>
  <c r="E241" i="1"/>
  <c r="E240" i="1"/>
  <c r="E239" i="1"/>
  <c r="E229" i="1"/>
  <c r="E228" i="1"/>
  <c r="E227" i="1"/>
  <c r="E230" i="1"/>
  <c r="E153" i="1"/>
  <c r="F197" i="1"/>
  <c r="H197" i="1" s="1"/>
  <c r="E186" i="1"/>
  <c r="D408" i="1" l="1"/>
  <c r="E331" i="1"/>
  <c r="E346" i="1"/>
  <c r="E361" i="1"/>
  <c r="D262" i="1"/>
  <c r="E172" i="1"/>
  <c r="E171" i="1"/>
  <c r="E152" i="1"/>
  <c r="E151" i="1"/>
  <c r="E147" i="1" l="1"/>
  <c r="E137" i="1"/>
  <c r="E136" i="1"/>
  <c r="D125" i="1"/>
  <c r="B126" i="1"/>
  <c r="D126" i="1" s="1"/>
  <c r="F113" i="1"/>
  <c r="F114" i="1"/>
  <c r="F115" i="1"/>
  <c r="F116" i="1"/>
  <c r="F117" i="1"/>
  <c r="F118" i="1"/>
  <c r="F112" i="1"/>
  <c r="D75" i="1"/>
  <c r="D76" i="1"/>
  <c r="D77" i="1"/>
  <c r="D78" i="1"/>
  <c r="D79" i="1"/>
  <c r="D80" i="1"/>
  <c r="F96" i="1"/>
  <c r="F95" i="1"/>
  <c r="F93" i="1"/>
  <c r="F94" i="1"/>
  <c r="C92" i="1"/>
  <c r="F92" i="1" s="1"/>
  <c r="F91" i="1"/>
  <c r="F90" i="1"/>
  <c r="F89" i="1"/>
  <c r="F88" i="1"/>
  <c r="F87" i="1"/>
  <c r="F86" i="1"/>
  <c r="F85" i="1"/>
  <c r="F64" i="1"/>
  <c r="F63" i="1"/>
  <c r="F19" i="1"/>
  <c r="E39" i="1"/>
  <c r="E44" i="1"/>
  <c r="E45" i="1" s="1"/>
  <c r="F50" i="1"/>
  <c r="F49" i="1"/>
  <c r="E33" i="1"/>
  <c r="E32" i="1"/>
  <c r="E38" i="1"/>
  <c r="E25" i="1"/>
  <c r="E26" i="1"/>
  <c r="E27" i="1"/>
  <c r="F14" i="1"/>
  <c r="F13" i="1"/>
  <c r="F15" i="1"/>
  <c r="F16" i="1"/>
  <c r="F17" i="1"/>
  <c r="D128" i="1" l="1"/>
  <c r="E40" i="1"/>
  <c r="F51" i="1"/>
  <c r="E34" i="1"/>
  <c r="D7" i="1"/>
  <c r="C422" i="1"/>
  <c r="D388" i="1"/>
  <c r="D389" i="1" s="1"/>
  <c r="D383" i="1"/>
  <c r="D375" i="1"/>
  <c r="D379" i="1" s="1"/>
  <c r="E185" i="1"/>
  <c r="E188" i="1" s="1"/>
  <c r="E324" i="1"/>
  <c r="E323" i="1"/>
  <c r="E322" i="1"/>
  <c r="E321" i="1"/>
  <c r="E320" i="1"/>
  <c r="E319" i="1"/>
  <c r="E318" i="1"/>
  <c r="E317" i="1"/>
  <c r="E316" i="1"/>
  <c r="E307" i="1"/>
  <c r="E308" i="1"/>
  <c r="E309" i="1"/>
  <c r="E238" i="1"/>
  <c r="E144" i="1"/>
  <c r="E145" i="1"/>
  <c r="E146" i="1"/>
  <c r="E148" i="1"/>
  <c r="E149" i="1"/>
  <c r="E150" i="1"/>
  <c r="E143" i="1"/>
  <c r="E306" i="1"/>
  <c r="E301" i="1"/>
  <c r="E300" i="1"/>
  <c r="E299" i="1"/>
  <c r="E298" i="1"/>
  <c r="E281" i="1"/>
  <c r="E206" i="1"/>
  <c r="F206" i="1"/>
  <c r="F205" i="1"/>
  <c r="E205" i="1"/>
  <c r="F195" i="1"/>
  <c r="H195" i="1" s="1"/>
  <c r="F196" i="1"/>
  <c r="H196" i="1" s="1"/>
  <c r="F198" i="1"/>
  <c r="H198" i="1" s="1"/>
  <c r="F199" i="1"/>
  <c r="H199" i="1" s="1"/>
  <c r="F200" i="1"/>
  <c r="H200" i="1" s="1"/>
  <c r="F194" i="1"/>
  <c r="H194" i="1" s="1"/>
  <c r="D250" i="1"/>
  <c r="D254" i="1" s="1"/>
  <c r="E179" i="1"/>
  <c r="E178" i="1"/>
  <c r="E173" i="1"/>
  <c r="E170" i="1"/>
  <c r="E154" i="1" l="1"/>
  <c r="D384" i="1"/>
  <c r="G205" i="1"/>
  <c r="E325" i="1"/>
  <c r="E302" i="1"/>
  <c r="E174" i="1"/>
  <c r="G206" i="1"/>
  <c r="E310" i="1"/>
  <c r="E292" i="1"/>
  <c r="H201" i="1"/>
  <c r="E180" i="1"/>
  <c r="E226" i="1"/>
  <c r="E236" i="1"/>
  <c r="E237" i="1"/>
  <c r="E235" i="1"/>
  <c r="E221" i="1"/>
  <c r="E222" i="1"/>
  <c r="E223" i="1"/>
  <c r="E224" i="1"/>
  <c r="E225" i="1"/>
  <c r="E220" i="1"/>
  <c r="E159" i="1"/>
  <c r="E160" i="1"/>
  <c r="E161" i="1"/>
  <c r="E162" i="1"/>
  <c r="E158" i="1"/>
  <c r="E213" i="1"/>
  <c r="C366" i="1"/>
  <c r="E366" i="1" s="1"/>
  <c r="E368" i="1"/>
  <c r="E367" i="1"/>
  <c r="E134" i="1"/>
  <c r="E135" i="1"/>
  <c r="E133" i="1"/>
  <c r="E132" i="1"/>
  <c r="F106" i="1"/>
  <c r="F105" i="1"/>
  <c r="D74" i="1"/>
  <c r="F69" i="1"/>
  <c r="F70" i="1" s="1"/>
  <c r="F98" i="1" s="1"/>
  <c r="F100" i="1" s="1"/>
  <c r="F62" i="1"/>
  <c r="F59" i="1"/>
  <c r="F60" i="1"/>
  <c r="F61" i="1"/>
  <c r="F58" i="1"/>
  <c r="E24" i="1"/>
  <c r="F12" i="1"/>
  <c r="F18" i="1"/>
  <c r="F11" i="1"/>
  <c r="F65" i="1" l="1"/>
  <c r="E231" i="1"/>
  <c r="F20" i="1"/>
  <c r="E138" i="1"/>
  <c r="G207" i="1"/>
  <c r="E312" i="1"/>
  <c r="E243" i="1"/>
  <c r="E163" i="1"/>
  <c r="F107" i="1"/>
  <c r="E369" i="1"/>
  <c r="D81" i="1"/>
  <c r="F119" i="1"/>
  <c r="E28" i="1"/>
  <c r="E165" i="1" l="1"/>
  <c r="B212" i="1" s="1"/>
  <c r="D212" i="1" s="1"/>
  <c r="D213" i="1" s="1"/>
  <c r="C215" i="1" s="1"/>
  <c r="E245" i="1"/>
</calcChain>
</file>

<file path=xl/sharedStrings.xml><?xml version="1.0" encoding="utf-8"?>
<sst xmlns="http://schemas.openxmlformats.org/spreadsheetml/2006/main" count="558" uniqueCount="90">
  <si>
    <t>AMPLIAÇÃO</t>
  </si>
  <si>
    <t>Item</t>
  </si>
  <si>
    <t>Serviços Preliminares</t>
  </si>
  <si>
    <t>Limpeza</t>
  </si>
  <si>
    <t>Comp.</t>
  </si>
  <si>
    <t>Larg.</t>
  </si>
  <si>
    <t>Área</t>
  </si>
  <si>
    <t>Und</t>
  </si>
  <si>
    <t>m²</t>
  </si>
  <si>
    <t>Demolição de alvenaria</t>
  </si>
  <si>
    <t>Altura</t>
  </si>
  <si>
    <t>Esp.</t>
  </si>
  <si>
    <t>Volume</t>
  </si>
  <si>
    <t>Rept.</t>
  </si>
  <si>
    <t>m³</t>
  </si>
  <si>
    <t>Demolição de piso</t>
  </si>
  <si>
    <t>Total</t>
  </si>
  <si>
    <t>Larg</t>
  </si>
  <si>
    <t>Vaso</t>
  </si>
  <si>
    <t>Lavatório</t>
  </si>
  <si>
    <t>Total =</t>
  </si>
  <si>
    <t>und</t>
  </si>
  <si>
    <t>Infraestrutura</t>
  </si>
  <si>
    <t>Escavação</t>
  </si>
  <si>
    <t>Prof.</t>
  </si>
  <si>
    <t>Alvenaria de Pedra</t>
  </si>
  <si>
    <t>Sapata</t>
  </si>
  <si>
    <t>Lado a</t>
  </si>
  <si>
    <t>Lado b</t>
  </si>
  <si>
    <t>Desconto sapata</t>
  </si>
  <si>
    <t>Cintamento inferior</t>
  </si>
  <si>
    <t>m</t>
  </si>
  <si>
    <t>Superestrutura</t>
  </si>
  <si>
    <t>Pilar</t>
  </si>
  <si>
    <t>Verga e contraverga</t>
  </si>
  <si>
    <t>Transp.</t>
  </si>
  <si>
    <t>Largura</t>
  </si>
  <si>
    <t>Repet.</t>
  </si>
  <si>
    <t>Contrapiso</t>
  </si>
  <si>
    <t>Piso Cerâmico</t>
  </si>
  <si>
    <t>Piso em concreto</t>
  </si>
  <si>
    <t>Revestimento</t>
  </si>
  <si>
    <t>Chapisco</t>
  </si>
  <si>
    <t>Alvenaria</t>
  </si>
  <si>
    <t>Lados</t>
  </si>
  <si>
    <t>Desconto</t>
  </si>
  <si>
    <t>Reboco</t>
  </si>
  <si>
    <t>Cerâmica</t>
  </si>
  <si>
    <t>Paredes e Paineis</t>
  </si>
  <si>
    <t>Esquadrias</t>
  </si>
  <si>
    <t>Vidros e Paineis</t>
  </si>
  <si>
    <t>Coberturas</t>
  </si>
  <si>
    <t>Impermeabilização</t>
  </si>
  <si>
    <t>Forros</t>
  </si>
  <si>
    <t>Pinturas</t>
  </si>
  <si>
    <t>Pisos</t>
  </si>
  <si>
    <t>Acabamentos</t>
  </si>
  <si>
    <t>Louças e Metais</t>
  </si>
  <si>
    <t>Complementos</t>
  </si>
  <si>
    <t>Portas</t>
  </si>
  <si>
    <t>Janelas</t>
  </si>
  <si>
    <t>Madeiramento</t>
  </si>
  <si>
    <t>Laje</t>
  </si>
  <si>
    <t>Telhamento</t>
  </si>
  <si>
    <t>Fundações</t>
  </si>
  <si>
    <t>Área Molhada</t>
  </si>
  <si>
    <t>Área piso</t>
  </si>
  <si>
    <t>Área parede</t>
  </si>
  <si>
    <t>Externo</t>
  </si>
  <si>
    <t>Madeira</t>
  </si>
  <si>
    <t>Grade</t>
  </si>
  <si>
    <t>Grade e Gradil</t>
  </si>
  <si>
    <t>Soleiras</t>
  </si>
  <si>
    <t>Peitoril</t>
  </si>
  <si>
    <t>Granito</t>
  </si>
  <si>
    <t>Torneira</t>
  </si>
  <si>
    <t>Barra de apoio</t>
  </si>
  <si>
    <t>Áreas</t>
  </si>
  <si>
    <t>Placa de Obra</t>
  </si>
  <si>
    <t>Placa de Inauguração</t>
  </si>
  <si>
    <t>Demolição de paralelepipedo</t>
  </si>
  <si>
    <t>Remoção de Esquadrias de madeira</t>
  </si>
  <si>
    <t>Remoção de Esquadrias de alumínio/ferro</t>
  </si>
  <si>
    <t>Vigamento</t>
  </si>
  <si>
    <t>Cumeeira</t>
  </si>
  <si>
    <t>Rufo</t>
  </si>
  <si>
    <t>Chuveiro</t>
  </si>
  <si>
    <t>Pia 1,20m</t>
  </si>
  <si>
    <t>Guarda corpo</t>
  </si>
  <si>
    <t>Calha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</si>
</sst>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2CFA-727A-4EF4-A7A0-3DAC745319D6}">
  <dimension ref="A1:I445"/>
  <sheetViews>
    <sheetView tabSelected="1" view="pageLayout" zoomScaleNormal="100" workbookViewId="0">
      <selection activeCell="H3" sqref="H3"/>
    </sheetView>
  </sheetViews>
  <sheetFormatPr defaultRowHeight="15" x14ac:dyDescent="0.25"/>
  <sheetData>
    <row r="1" spans="1:7" x14ac:dyDescent="0.25">
      <c r="A1" t="s">
        <v>0</v>
      </c>
    </row>
    <row r="3" spans="1:7" x14ac:dyDescent="0.25">
      <c r="A3" t="s">
        <v>1</v>
      </c>
    </row>
    <row r="4" spans="1:7" x14ac:dyDescent="0.25">
      <c r="A4">
        <v>1</v>
      </c>
      <c r="B4" t="s">
        <v>2</v>
      </c>
    </row>
    <row r="5" spans="1:7" x14ac:dyDescent="0.25">
      <c r="B5" t="s">
        <v>78</v>
      </c>
    </row>
    <row r="6" spans="1:7" x14ac:dyDescent="0.25">
      <c r="B6" t="s">
        <v>4</v>
      </c>
      <c r="C6" t="s">
        <v>5</v>
      </c>
      <c r="D6" t="s">
        <v>6</v>
      </c>
      <c r="E6" t="s">
        <v>7</v>
      </c>
    </row>
    <row r="7" spans="1:7" x14ac:dyDescent="0.25">
      <c r="B7">
        <v>3</v>
      </c>
      <c r="C7">
        <v>2</v>
      </c>
      <c r="D7">
        <f>C7*B7</f>
        <v>6</v>
      </c>
      <c r="E7" t="s">
        <v>8</v>
      </c>
    </row>
    <row r="9" spans="1:7" x14ac:dyDescent="0.25">
      <c r="B9" t="s">
        <v>9</v>
      </c>
    </row>
    <row r="10" spans="1:7" x14ac:dyDescent="0.25">
      <c r="B10" t="s">
        <v>4</v>
      </c>
      <c r="C10" t="s">
        <v>10</v>
      </c>
      <c r="D10" t="s">
        <v>11</v>
      </c>
      <c r="E10" t="s">
        <v>13</v>
      </c>
      <c r="F10" t="s">
        <v>12</v>
      </c>
      <c r="G10" t="s">
        <v>7</v>
      </c>
    </row>
    <row r="11" spans="1:7" x14ac:dyDescent="0.25">
      <c r="B11">
        <v>2.5</v>
      </c>
      <c r="C11">
        <v>3</v>
      </c>
      <c r="D11">
        <v>0.16</v>
      </c>
      <c r="E11">
        <v>1</v>
      </c>
      <c r="F11">
        <f>ROUND(E11*D11*C11*B11,2)</f>
        <v>1.2</v>
      </c>
      <c r="G11" t="s">
        <v>14</v>
      </c>
    </row>
    <row r="12" spans="1:7" x14ac:dyDescent="0.25">
      <c r="B12">
        <v>0.1</v>
      </c>
      <c r="C12">
        <v>2.1</v>
      </c>
      <c r="D12">
        <v>0.16</v>
      </c>
      <c r="E12">
        <v>1</v>
      </c>
      <c r="F12">
        <f t="shared" ref="F12:F19" si="0">ROUND(E12*D12*C12*B12,2)</f>
        <v>0.03</v>
      </c>
      <c r="G12" t="s">
        <v>14</v>
      </c>
    </row>
    <row r="13" spans="1:7" x14ac:dyDescent="0.25">
      <c r="B13">
        <v>0.4</v>
      </c>
      <c r="C13">
        <v>1</v>
      </c>
      <c r="D13">
        <v>0.16</v>
      </c>
      <c r="E13">
        <v>2</v>
      </c>
      <c r="F13">
        <f t="shared" ref="F13:F17" si="1">ROUND(E13*D13*C13*B13,2)</f>
        <v>0.13</v>
      </c>
      <c r="G13" t="s">
        <v>14</v>
      </c>
    </row>
    <row r="14" spans="1:7" x14ac:dyDescent="0.25">
      <c r="B14">
        <v>0.6</v>
      </c>
      <c r="C14">
        <v>0.9</v>
      </c>
      <c r="D14">
        <v>0.16</v>
      </c>
      <c r="E14">
        <v>1</v>
      </c>
      <c r="F14">
        <f t="shared" ref="F14" si="2">ROUND(E14*D14*C14*B14,2)</f>
        <v>0.09</v>
      </c>
      <c r="G14" t="s">
        <v>14</v>
      </c>
    </row>
    <row r="15" spans="1:7" x14ac:dyDescent="0.25">
      <c r="B15">
        <v>0.4</v>
      </c>
      <c r="C15">
        <v>2.1</v>
      </c>
      <c r="D15">
        <v>0.16</v>
      </c>
      <c r="E15">
        <v>1</v>
      </c>
      <c r="F15">
        <f t="shared" si="1"/>
        <v>0.13</v>
      </c>
      <c r="G15" t="s">
        <v>14</v>
      </c>
    </row>
    <row r="16" spans="1:7" x14ac:dyDescent="0.25">
      <c r="B16">
        <v>0.7</v>
      </c>
      <c r="C16">
        <v>2.1</v>
      </c>
      <c r="D16">
        <v>0.16</v>
      </c>
      <c r="E16">
        <v>1</v>
      </c>
      <c r="F16">
        <f t="shared" si="1"/>
        <v>0.24</v>
      </c>
      <c r="G16" t="s">
        <v>14</v>
      </c>
    </row>
    <row r="17" spans="2:7" x14ac:dyDescent="0.25">
      <c r="B17">
        <v>2.8</v>
      </c>
      <c r="C17">
        <v>3</v>
      </c>
      <c r="D17">
        <v>0.16</v>
      </c>
      <c r="E17">
        <v>1</v>
      </c>
      <c r="F17">
        <f t="shared" si="1"/>
        <v>1.34</v>
      </c>
      <c r="G17" t="s">
        <v>14</v>
      </c>
    </row>
    <row r="18" spans="2:7" x14ac:dyDescent="0.25">
      <c r="B18">
        <v>2.9</v>
      </c>
      <c r="C18">
        <v>3</v>
      </c>
      <c r="D18">
        <v>0.16</v>
      </c>
      <c r="E18">
        <v>1</v>
      </c>
      <c r="F18">
        <f t="shared" si="0"/>
        <v>1.39</v>
      </c>
      <c r="G18" t="s">
        <v>14</v>
      </c>
    </row>
    <row r="19" spans="2:7" x14ac:dyDescent="0.25">
      <c r="B19">
        <v>0.6</v>
      </c>
      <c r="C19">
        <v>0.5</v>
      </c>
      <c r="D19">
        <v>0.16</v>
      </c>
      <c r="E19">
        <v>2</v>
      </c>
      <c r="F19">
        <f t="shared" si="0"/>
        <v>0.1</v>
      </c>
      <c r="G19" t="s">
        <v>14</v>
      </c>
    </row>
    <row r="20" spans="2:7" x14ac:dyDescent="0.25">
      <c r="E20" s="1" t="s">
        <v>16</v>
      </c>
      <c r="F20" s="1">
        <f>SUM(F11:F19)</f>
        <v>4.6499999999999995</v>
      </c>
      <c r="G20" s="1" t="s">
        <v>14</v>
      </c>
    </row>
    <row r="22" spans="2:7" x14ac:dyDescent="0.25">
      <c r="B22" t="s">
        <v>15</v>
      </c>
    </row>
    <row r="23" spans="2:7" x14ac:dyDescent="0.25">
      <c r="B23" t="s">
        <v>4</v>
      </c>
      <c r="C23" t="s">
        <v>17</v>
      </c>
      <c r="D23" t="s">
        <v>13</v>
      </c>
      <c r="E23" t="s">
        <v>6</v>
      </c>
      <c r="F23" t="s">
        <v>7</v>
      </c>
    </row>
    <row r="24" spans="2:7" x14ac:dyDescent="0.25">
      <c r="B24">
        <v>5.0199999999999996</v>
      </c>
      <c r="C24">
        <v>2.5</v>
      </c>
      <c r="D24">
        <v>1</v>
      </c>
      <c r="E24">
        <f>ROUND(D24*C24*B24,2)</f>
        <v>12.55</v>
      </c>
      <c r="F24" t="s">
        <v>8</v>
      </c>
    </row>
    <row r="25" spans="2:7" x14ac:dyDescent="0.25">
      <c r="B25">
        <v>2.8</v>
      </c>
      <c r="C25">
        <v>4.87</v>
      </c>
      <c r="D25">
        <v>1</v>
      </c>
      <c r="E25">
        <f t="shared" ref="E25:E27" si="3">ROUND(D25*C25*B25,2)</f>
        <v>13.64</v>
      </c>
      <c r="F25" t="s">
        <v>8</v>
      </c>
    </row>
    <row r="26" spans="2:7" x14ac:dyDescent="0.25">
      <c r="B26">
        <v>2.9</v>
      </c>
      <c r="C26">
        <v>2.2000000000000002</v>
      </c>
      <c r="D26">
        <v>1</v>
      </c>
      <c r="E26">
        <f t="shared" si="3"/>
        <v>6.38</v>
      </c>
      <c r="F26" t="s">
        <v>8</v>
      </c>
    </row>
    <row r="27" spans="2:7" x14ac:dyDescent="0.25">
      <c r="B27">
        <v>8.33</v>
      </c>
      <c r="C27">
        <v>0.75</v>
      </c>
      <c r="D27">
        <v>1</v>
      </c>
      <c r="E27">
        <f t="shared" si="3"/>
        <v>6.25</v>
      </c>
      <c r="F27" t="s">
        <v>8</v>
      </c>
    </row>
    <row r="28" spans="2:7" x14ac:dyDescent="0.25">
      <c r="D28" s="1" t="s">
        <v>16</v>
      </c>
      <c r="E28" s="1">
        <f>SUM(E24:E27)</f>
        <v>38.82</v>
      </c>
      <c r="F28" t="s">
        <v>8</v>
      </c>
    </row>
    <row r="30" spans="2:7" x14ac:dyDescent="0.25">
      <c r="B30" t="s">
        <v>80</v>
      </c>
    </row>
    <row r="31" spans="2:7" x14ac:dyDescent="0.25">
      <c r="B31" t="s">
        <v>4</v>
      </c>
      <c r="C31" t="s">
        <v>17</v>
      </c>
      <c r="D31" t="s">
        <v>13</v>
      </c>
      <c r="E31" t="s">
        <v>6</v>
      </c>
      <c r="F31" t="s">
        <v>7</v>
      </c>
    </row>
    <row r="32" spans="2:7" x14ac:dyDescent="0.25">
      <c r="B32">
        <v>5.44</v>
      </c>
      <c r="C32">
        <v>8.33</v>
      </c>
      <c r="D32">
        <v>1</v>
      </c>
      <c r="E32">
        <f>ROUND(D32*C32*B32,2)</f>
        <v>45.32</v>
      </c>
      <c r="F32" t="s">
        <v>8</v>
      </c>
    </row>
    <row r="33" spans="2:7" x14ac:dyDescent="0.25">
      <c r="B33">
        <v>6.56</v>
      </c>
      <c r="C33">
        <v>4.6399999999999997</v>
      </c>
      <c r="D33">
        <v>1</v>
      </c>
      <c r="E33">
        <f t="shared" ref="E33" si="4">ROUND(D33*C33*B33,2)</f>
        <v>30.44</v>
      </c>
      <c r="F33" t="s">
        <v>8</v>
      </c>
    </row>
    <row r="34" spans="2:7" x14ac:dyDescent="0.25">
      <c r="D34" s="1" t="s">
        <v>16</v>
      </c>
      <c r="E34" s="1">
        <f>SUM(E32:E33)</f>
        <v>75.760000000000005</v>
      </c>
      <c r="F34" t="s">
        <v>8</v>
      </c>
    </row>
    <row r="36" spans="2:7" x14ac:dyDescent="0.25">
      <c r="B36" t="s">
        <v>81</v>
      </c>
    </row>
    <row r="37" spans="2:7" x14ac:dyDescent="0.25">
      <c r="B37" t="s">
        <v>4</v>
      </c>
      <c r="C37" t="s">
        <v>10</v>
      </c>
      <c r="D37" t="s">
        <v>13</v>
      </c>
      <c r="E37" t="s">
        <v>6</v>
      </c>
      <c r="F37" t="s">
        <v>7</v>
      </c>
    </row>
    <row r="38" spans="2:7" x14ac:dyDescent="0.25">
      <c r="B38">
        <v>0.7</v>
      </c>
      <c r="C38">
        <v>2.1</v>
      </c>
      <c r="D38">
        <v>1</v>
      </c>
      <c r="E38">
        <f>ROUND(D38*C38*B38,2)</f>
        <v>1.47</v>
      </c>
      <c r="F38" t="s">
        <v>8</v>
      </c>
    </row>
    <row r="39" spans="2:7" x14ac:dyDescent="0.25">
      <c r="B39">
        <v>1.2</v>
      </c>
      <c r="C39">
        <v>1.1000000000000001</v>
      </c>
      <c r="D39">
        <v>1</v>
      </c>
      <c r="E39">
        <f>ROUND(D39*C39*B39,2)</f>
        <v>1.32</v>
      </c>
      <c r="F39" t="s">
        <v>8</v>
      </c>
    </row>
    <row r="40" spans="2:7" x14ac:dyDescent="0.25">
      <c r="D40" s="1" t="s">
        <v>16</v>
      </c>
      <c r="E40" s="1">
        <f>SUM(E38:E39)</f>
        <v>2.79</v>
      </c>
      <c r="F40" t="s">
        <v>8</v>
      </c>
    </row>
    <row r="41" spans="2:7" x14ac:dyDescent="0.25">
      <c r="D41" s="1"/>
      <c r="E41" s="1"/>
    </row>
    <row r="42" spans="2:7" x14ac:dyDescent="0.25">
      <c r="B42" t="s">
        <v>82</v>
      </c>
    </row>
    <row r="43" spans="2:7" x14ac:dyDescent="0.25">
      <c r="B43" t="s">
        <v>4</v>
      </c>
      <c r="C43" t="s">
        <v>10</v>
      </c>
      <c r="D43" t="s">
        <v>13</v>
      </c>
      <c r="E43" t="s">
        <v>6</v>
      </c>
      <c r="F43" t="s">
        <v>7</v>
      </c>
    </row>
    <row r="44" spans="2:7" x14ac:dyDescent="0.25">
      <c r="B44">
        <v>0.8</v>
      </c>
      <c r="C44">
        <v>1</v>
      </c>
      <c r="D44">
        <v>1</v>
      </c>
      <c r="E44">
        <f>ROUND(D44*C44*B44,2)</f>
        <v>0.8</v>
      </c>
      <c r="F44" t="s">
        <v>8</v>
      </c>
    </row>
    <row r="45" spans="2:7" x14ac:dyDescent="0.25">
      <c r="D45" s="1" t="s">
        <v>16</v>
      </c>
      <c r="E45" s="1">
        <f>SUM(E44:E44)</f>
        <v>0.8</v>
      </c>
      <c r="F45" t="s">
        <v>8</v>
      </c>
    </row>
    <row r="46" spans="2:7" x14ac:dyDescent="0.25">
      <c r="D46" s="1"/>
      <c r="E46" s="1"/>
    </row>
    <row r="47" spans="2:7" x14ac:dyDescent="0.25">
      <c r="B47" t="s">
        <v>23</v>
      </c>
    </row>
    <row r="48" spans="2:7" x14ac:dyDescent="0.25">
      <c r="B48" t="s">
        <v>4</v>
      </c>
      <c r="C48" t="s">
        <v>24</v>
      </c>
      <c r="D48" t="s">
        <v>11</v>
      </c>
      <c r="E48" t="s">
        <v>13</v>
      </c>
      <c r="F48" t="s">
        <v>12</v>
      </c>
      <c r="G48" t="s">
        <v>7</v>
      </c>
    </row>
    <row r="49" spans="1:7" x14ac:dyDescent="0.25">
      <c r="B49">
        <v>8.33</v>
      </c>
      <c r="C49">
        <v>0.2</v>
      </c>
      <c r="D49">
        <v>4.6900000000000004</v>
      </c>
      <c r="E49">
        <v>1</v>
      </c>
      <c r="F49">
        <f>ROUND(E49*D49*C49*B49,2)</f>
        <v>7.81</v>
      </c>
      <c r="G49" t="s">
        <v>14</v>
      </c>
    </row>
    <row r="50" spans="1:7" x14ac:dyDescent="0.25">
      <c r="B50">
        <v>6.56</v>
      </c>
      <c r="C50">
        <v>0.45</v>
      </c>
      <c r="D50">
        <v>3</v>
      </c>
      <c r="E50">
        <v>1</v>
      </c>
      <c r="F50">
        <f t="shared" ref="F50" si="5">ROUND(E50*D50*C50*B50,2)</f>
        <v>8.86</v>
      </c>
      <c r="G50" t="s">
        <v>14</v>
      </c>
    </row>
    <row r="51" spans="1:7" x14ac:dyDescent="0.25">
      <c r="E51" s="1" t="s">
        <v>16</v>
      </c>
      <c r="F51" s="1">
        <f>SUM(F49:F50)</f>
        <v>16.669999999999998</v>
      </c>
      <c r="G51" s="1" t="s">
        <v>14</v>
      </c>
    </row>
    <row r="54" spans="1:7" x14ac:dyDescent="0.25">
      <c r="A54">
        <v>2</v>
      </c>
      <c r="B54" t="s">
        <v>22</v>
      </c>
    </row>
    <row r="56" spans="1:7" x14ac:dyDescent="0.25">
      <c r="B56" t="s">
        <v>23</v>
      </c>
    </row>
    <row r="57" spans="1:7" x14ac:dyDescent="0.25">
      <c r="B57" t="s">
        <v>4</v>
      </c>
      <c r="C57" t="s">
        <v>24</v>
      </c>
      <c r="D57" t="s">
        <v>11</v>
      </c>
      <c r="E57" t="s">
        <v>13</v>
      </c>
      <c r="F57" t="s">
        <v>12</v>
      </c>
      <c r="G57" t="s">
        <v>7</v>
      </c>
    </row>
    <row r="58" spans="1:7" x14ac:dyDescent="0.25">
      <c r="B58">
        <v>8.33</v>
      </c>
      <c r="C58">
        <v>0.6</v>
      </c>
      <c r="D58">
        <v>0.3</v>
      </c>
      <c r="E58">
        <v>2</v>
      </c>
      <c r="F58">
        <f>ROUND(E58*D58*C58*B58,2)</f>
        <v>3</v>
      </c>
      <c r="G58" t="s">
        <v>14</v>
      </c>
    </row>
    <row r="59" spans="1:7" x14ac:dyDescent="0.25">
      <c r="B59">
        <v>1.95</v>
      </c>
      <c r="C59">
        <v>0.6</v>
      </c>
      <c r="D59">
        <v>0.3</v>
      </c>
      <c r="E59">
        <v>1</v>
      </c>
      <c r="F59">
        <f t="shared" ref="F59:F64" si="6">ROUND(E59*D59*C59*B59,2)</f>
        <v>0.35</v>
      </c>
      <c r="G59" t="s">
        <v>14</v>
      </c>
    </row>
    <row r="60" spans="1:7" x14ac:dyDescent="0.25">
      <c r="B60">
        <v>2.8</v>
      </c>
      <c r="C60">
        <v>0.6</v>
      </c>
      <c r="D60">
        <v>0.3</v>
      </c>
      <c r="E60">
        <v>1</v>
      </c>
      <c r="F60">
        <f t="shared" si="6"/>
        <v>0.5</v>
      </c>
      <c r="G60" t="s">
        <v>14</v>
      </c>
    </row>
    <row r="61" spans="1:7" x14ac:dyDescent="0.25">
      <c r="B61">
        <v>5.27</v>
      </c>
      <c r="C61">
        <v>0.6</v>
      </c>
      <c r="D61">
        <v>0.3</v>
      </c>
      <c r="E61">
        <v>3</v>
      </c>
      <c r="F61">
        <f t="shared" si="6"/>
        <v>2.85</v>
      </c>
      <c r="G61" t="s">
        <v>14</v>
      </c>
    </row>
    <row r="62" spans="1:7" x14ac:dyDescent="0.25">
      <c r="B62">
        <v>3.3</v>
      </c>
      <c r="C62">
        <v>0.6</v>
      </c>
      <c r="D62">
        <v>0.3</v>
      </c>
      <c r="E62">
        <v>1</v>
      </c>
      <c r="F62">
        <f t="shared" si="6"/>
        <v>0.59</v>
      </c>
      <c r="G62" t="s">
        <v>14</v>
      </c>
    </row>
    <row r="63" spans="1:7" x14ac:dyDescent="0.25">
      <c r="B63">
        <v>2.2000000000000002</v>
      </c>
      <c r="C63">
        <v>0.6</v>
      </c>
      <c r="D63">
        <v>0.3</v>
      </c>
      <c r="E63">
        <v>1</v>
      </c>
      <c r="F63">
        <f t="shared" si="6"/>
        <v>0.4</v>
      </c>
      <c r="G63" t="s">
        <v>14</v>
      </c>
    </row>
    <row r="64" spans="1:7" x14ac:dyDescent="0.25">
      <c r="B64">
        <v>2.5</v>
      </c>
      <c r="C64">
        <v>0.6</v>
      </c>
      <c r="D64">
        <v>0.3</v>
      </c>
      <c r="E64">
        <v>1</v>
      </c>
      <c r="F64">
        <f t="shared" si="6"/>
        <v>0.45</v>
      </c>
      <c r="G64" t="s">
        <v>14</v>
      </c>
    </row>
    <row r="65" spans="2:7" x14ac:dyDescent="0.25">
      <c r="E65" s="1" t="s">
        <v>16</v>
      </c>
      <c r="F65" s="1">
        <f>SUM(F58:F64)</f>
        <v>8.14</v>
      </c>
      <c r="G65" s="1" t="s">
        <v>14</v>
      </c>
    </row>
    <row r="67" spans="2:7" x14ac:dyDescent="0.25">
      <c r="B67" t="s">
        <v>26</v>
      </c>
    </row>
    <row r="68" spans="2:7" x14ac:dyDescent="0.25">
      <c r="B68" t="s">
        <v>27</v>
      </c>
      <c r="C68" t="s">
        <v>28</v>
      </c>
      <c r="D68" t="s">
        <v>10</v>
      </c>
      <c r="E68" t="s">
        <v>13</v>
      </c>
      <c r="F68" t="s">
        <v>12</v>
      </c>
      <c r="G68" t="s">
        <v>7</v>
      </c>
    </row>
    <row r="69" spans="2:7" x14ac:dyDescent="0.25">
      <c r="B69">
        <v>0.3</v>
      </c>
      <c r="C69">
        <v>0.4</v>
      </c>
      <c r="D69">
        <v>0.25</v>
      </c>
      <c r="E69">
        <v>12</v>
      </c>
      <c r="F69">
        <f>E69*D69*C69*B69</f>
        <v>0.36000000000000004</v>
      </c>
      <c r="G69" t="s">
        <v>14</v>
      </c>
    </row>
    <row r="70" spans="2:7" x14ac:dyDescent="0.25">
      <c r="E70" s="1" t="s">
        <v>20</v>
      </c>
      <c r="F70" s="1">
        <f>SUM(F69)</f>
        <v>0.36000000000000004</v>
      </c>
      <c r="G70" s="1" t="s">
        <v>14</v>
      </c>
    </row>
    <row r="72" spans="2:7" x14ac:dyDescent="0.25">
      <c r="B72" t="s">
        <v>30</v>
      </c>
    </row>
    <row r="73" spans="2:7" x14ac:dyDescent="0.25">
      <c r="B73" t="s">
        <v>4</v>
      </c>
      <c r="C73" t="s">
        <v>13</v>
      </c>
      <c r="D73" t="s">
        <v>16</v>
      </c>
      <c r="E73" t="s">
        <v>7</v>
      </c>
    </row>
    <row r="74" spans="2:7" x14ac:dyDescent="0.25">
      <c r="B74">
        <v>8.33</v>
      </c>
      <c r="C74">
        <v>2</v>
      </c>
      <c r="D74">
        <f>C74*B74</f>
        <v>16.66</v>
      </c>
      <c r="E74" t="s">
        <v>31</v>
      </c>
    </row>
    <row r="75" spans="2:7" x14ac:dyDescent="0.25">
      <c r="B75">
        <v>1.95</v>
      </c>
      <c r="C75">
        <v>1</v>
      </c>
      <c r="D75">
        <f t="shared" ref="D75:D80" si="7">C75*B75</f>
        <v>1.95</v>
      </c>
      <c r="E75" t="s">
        <v>31</v>
      </c>
    </row>
    <row r="76" spans="2:7" x14ac:dyDescent="0.25">
      <c r="B76">
        <v>2.8</v>
      </c>
      <c r="C76">
        <v>1</v>
      </c>
      <c r="D76">
        <f t="shared" si="7"/>
        <v>2.8</v>
      </c>
      <c r="E76" t="s">
        <v>31</v>
      </c>
    </row>
    <row r="77" spans="2:7" x14ac:dyDescent="0.25">
      <c r="B77">
        <v>5.27</v>
      </c>
      <c r="C77">
        <v>3</v>
      </c>
      <c r="D77">
        <f t="shared" si="7"/>
        <v>15.809999999999999</v>
      </c>
      <c r="E77" t="s">
        <v>31</v>
      </c>
    </row>
    <row r="78" spans="2:7" x14ac:dyDescent="0.25">
      <c r="B78">
        <v>3.3</v>
      </c>
      <c r="C78">
        <v>1</v>
      </c>
      <c r="D78">
        <f t="shared" si="7"/>
        <v>3.3</v>
      </c>
      <c r="E78" t="s">
        <v>31</v>
      </c>
    </row>
    <row r="79" spans="2:7" x14ac:dyDescent="0.25">
      <c r="B79">
        <v>2.2000000000000002</v>
      </c>
      <c r="C79">
        <v>1</v>
      </c>
      <c r="D79">
        <f t="shared" si="7"/>
        <v>2.2000000000000002</v>
      </c>
      <c r="E79" t="s">
        <v>31</v>
      </c>
    </row>
    <row r="80" spans="2:7" x14ac:dyDescent="0.25">
      <c r="B80">
        <v>2.5</v>
      </c>
      <c r="C80">
        <v>1</v>
      </c>
      <c r="D80">
        <f t="shared" si="7"/>
        <v>2.5</v>
      </c>
      <c r="E80" t="s">
        <v>31</v>
      </c>
    </row>
    <row r="81" spans="2:7" x14ac:dyDescent="0.25">
      <c r="C81" s="1" t="s">
        <v>20</v>
      </c>
      <c r="D81" s="1">
        <f>SUM(D74:D80)</f>
        <v>45.22</v>
      </c>
      <c r="E81" s="1" t="s">
        <v>31</v>
      </c>
    </row>
    <row r="83" spans="2:7" x14ac:dyDescent="0.25">
      <c r="B83" t="s">
        <v>25</v>
      </c>
    </row>
    <row r="84" spans="2:7" x14ac:dyDescent="0.25">
      <c r="B84" t="s">
        <v>4</v>
      </c>
      <c r="C84" t="s">
        <v>24</v>
      </c>
      <c r="D84" t="s">
        <v>11</v>
      </c>
      <c r="E84" t="s">
        <v>13</v>
      </c>
      <c r="F84" t="s">
        <v>12</v>
      </c>
      <c r="G84" t="s">
        <v>7</v>
      </c>
    </row>
    <row r="85" spans="2:7" x14ac:dyDescent="0.25">
      <c r="B85">
        <v>8.33</v>
      </c>
      <c r="C85">
        <v>0.9</v>
      </c>
      <c r="D85">
        <v>0.3</v>
      </c>
      <c r="E85">
        <v>2</v>
      </c>
      <c r="F85">
        <f>ROUND(E85*D85*C85*B85,2)</f>
        <v>4.5</v>
      </c>
      <c r="G85" t="s">
        <v>14</v>
      </c>
    </row>
    <row r="86" spans="2:7" x14ac:dyDescent="0.25">
      <c r="B86">
        <v>1.95</v>
      </c>
      <c r="C86">
        <v>0.6</v>
      </c>
      <c r="D86">
        <v>0.3</v>
      </c>
      <c r="E86">
        <v>1</v>
      </c>
      <c r="F86">
        <f t="shared" ref="F86:F91" si="8">ROUND(E86*D86*C86*B86,2)</f>
        <v>0.35</v>
      </c>
      <c r="G86" t="s">
        <v>14</v>
      </c>
    </row>
    <row r="87" spans="2:7" x14ac:dyDescent="0.25">
      <c r="B87">
        <v>2.8</v>
      </c>
      <c r="C87">
        <v>0.6</v>
      </c>
      <c r="D87">
        <v>0.3</v>
      </c>
      <c r="E87">
        <v>1</v>
      </c>
      <c r="F87">
        <f t="shared" si="8"/>
        <v>0.5</v>
      </c>
      <c r="G87" t="s">
        <v>14</v>
      </c>
    </row>
    <row r="88" spans="2:7" x14ac:dyDescent="0.25">
      <c r="B88">
        <v>5.27</v>
      </c>
      <c r="C88">
        <v>0.6</v>
      </c>
      <c r="D88">
        <v>0.3</v>
      </c>
      <c r="E88">
        <v>3</v>
      </c>
      <c r="F88">
        <f t="shared" si="8"/>
        <v>2.85</v>
      </c>
      <c r="G88" t="s">
        <v>14</v>
      </c>
    </row>
    <row r="89" spans="2:7" x14ac:dyDescent="0.25">
      <c r="B89">
        <v>3.3</v>
      </c>
      <c r="C89">
        <v>0.6</v>
      </c>
      <c r="D89">
        <v>0.3</v>
      </c>
      <c r="E89">
        <v>1</v>
      </c>
      <c r="F89">
        <f t="shared" si="8"/>
        <v>0.59</v>
      </c>
      <c r="G89" t="s">
        <v>14</v>
      </c>
    </row>
    <row r="90" spans="2:7" x14ac:dyDescent="0.25">
      <c r="B90">
        <v>2.2000000000000002</v>
      </c>
      <c r="C90">
        <v>0.6</v>
      </c>
      <c r="D90">
        <v>0.3</v>
      </c>
      <c r="E90">
        <v>1</v>
      </c>
      <c r="F90">
        <f t="shared" si="8"/>
        <v>0.4</v>
      </c>
      <c r="G90" t="s">
        <v>14</v>
      </c>
    </row>
    <row r="91" spans="2:7" x14ac:dyDescent="0.25">
      <c r="B91">
        <v>2.5</v>
      </c>
      <c r="C91">
        <v>0.6</v>
      </c>
      <c r="D91">
        <v>0.3</v>
      </c>
      <c r="E91">
        <v>1</v>
      </c>
      <c r="F91">
        <f t="shared" si="8"/>
        <v>0.45</v>
      </c>
      <c r="G91" t="s">
        <v>14</v>
      </c>
    </row>
    <row r="92" spans="2:7" x14ac:dyDescent="0.25">
      <c r="B92">
        <v>6.56</v>
      </c>
      <c r="C92">
        <f>(0.51+0.86)/2</f>
        <v>0.68500000000000005</v>
      </c>
      <c r="D92">
        <v>0.3</v>
      </c>
      <c r="E92">
        <v>2</v>
      </c>
      <c r="F92">
        <f t="shared" ref="F92:F96" si="9">ROUND(E92*D92*C92*B92,2)</f>
        <v>2.7</v>
      </c>
      <c r="G92" t="s">
        <v>14</v>
      </c>
    </row>
    <row r="93" spans="2:7" x14ac:dyDescent="0.25">
      <c r="B93">
        <v>1.53</v>
      </c>
      <c r="C93">
        <v>0.9</v>
      </c>
      <c r="D93">
        <v>0.3</v>
      </c>
      <c r="E93">
        <v>1</v>
      </c>
      <c r="F93">
        <f t="shared" si="9"/>
        <v>0.41</v>
      </c>
      <c r="G93" t="s">
        <v>14</v>
      </c>
    </row>
    <row r="94" spans="2:7" x14ac:dyDescent="0.25">
      <c r="B94">
        <v>1.6</v>
      </c>
      <c r="C94">
        <v>0.9</v>
      </c>
      <c r="D94">
        <v>0.3</v>
      </c>
      <c r="E94">
        <v>1</v>
      </c>
      <c r="F94">
        <f t="shared" si="9"/>
        <v>0.43</v>
      </c>
      <c r="G94" t="s">
        <v>14</v>
      </c>
    </row>
    <row r="95" spans="2:7" x14ac:dyDescent="0.25">
      <c r="B95">
        <v>3.5</v>
      </c>
      <c r="C95">
        <v>0.78</v>
      </c>
      <c r="D95">
        <v>0.3</v>
      </c>
      <c r="E95">
        <v>1</v>
      </c>
      <c r="F95">
        <f t="shared" si="9"/>
        <v>0.82</v>
      </c>
      <c r="G95" t="s">
        <v>14</v>
      </c>
    </row>
    <row r="96" spans="2:7" x14ac:dyDescent="0.25">
      <c r="B96">
        <v>3.84</v>
      </c>
      <c r="C96">
        <v>0.5</v>
      </c>
      <c r="D96">
        <v>0.3</v>
      </c>
      <c r="E96">
        <v>1</v>
      </c>
      <c r="F96">
        <f t="shared" si="9"/>
        <v>0.57999999999999996</v>
      </c>
      <c r="G96" t="s">
        <v>14</v>
      </c>
    </row>
    <row r="98" spans="1:7" x14ac:dyDescent="0.25">
      <c r="B98" t="s">
        <v>29</v>
      </c>
      <c r="F98">
        <f>F70</f>
        <v>0.36000000000000004</v>
      </c>
    </row>
    <row r="100" spans="1:7" x14ac:dyDescent="0.25">
      <c r="E100" s="1" t="s">
        <v>16</v>
      </c>
      <c r="F100" s="1">
        <f>SUM(F85:F96)-F98</f>
        <v>14.22</v>
      </c>
      <c r="G100" s="1" t="s">
        <v>14</v>
      </c>
    </row>
    <row r="102" spans="1:7" x14ac:dyDescent="0.25">
      <c r="A102">
        <v>3</v>
      </c>
      <c r="B102" t="s">
        <v>32</v>
      </c>
    </row>
    <row r="103" spans="1:7" x14ac:dyDescent="0.25">
      <c r="B103" t="s">
        <v>33</v>
      </c>
    </row>
    <row r="104" spans="1:7" x14ac:dyDescent="0.25">
      <c r="B104" t="s">
        <v>27</v>
      </c>
      <c r="C104" t="s">
        <v>28</v>
      </c>
      <c r="D104" t="s">
        <v>10</v>
      </c>
      <c r="E104" t="s">
        <v>13</v>
      </c>
      <c r="F104" t="s">
        <v>12</v>
      </c>
      <c r="G104" t="s">
        <v>7</v>
      </c>
    </row>
    <row r="105" spans="1:7" x14ac:dyDescent="0.25">
      <c r="B105">
        <v>0.12</v>
      </c>
      <c r="C105">
        <v>0.25</v>
      </c>
      <c r="D105">
        <v>5</v>
      </c>
      <c r="E105">
        <v>4</v>
      </c>
      <c r="F105">
        <f>ROUND(E105*D105*C105*B105,2)</f>
        <v>0.6</v>
      </c>
      <c r="G105" t="s">
        <v>14</v>
      </c>
    </row>
    <row r="106" spans="1:7" x14ac:dyDescent="0.25">
      <c r="B106">
        <v>0.12</v>
      </c>
      <c r="C106">
        <v>0.25</v>
      </c>
      <c r="D106">
        <v>4</v>
      </c>
      <c r="E106">
        <v>8</v>
      </c>
      <c r="F106">
        <f>ROUND(E106*D106*C106*B106,2)</f>
        <v>0.96</v>
      </c>
      <c r="G106" t="s">
        <v>14</v>
      </c>
    </row>
    <row r="107" spans="1:7" x14ac:dyDescent="0.25">
      <c r="E107" s="2" t="s">
        <v>20</v>
      </c>
      <c r="F107" s="2">
        <f>SUM(F105:F106)</f>
        <v>1.56</v>
      </c>
      <c r="G107" s="2" t="s">
        <v>14</v>
      </c>
    </row>
    <row r="110" spans="1:7" x14ac:dyDescent="0.25">
      <c r="B110" t="s">
        <v>83</v>
      </c>
    </row>
    <row r="111" spans="1:7" x14ac:dyDescent="0.25">
      <c r="B111" t="s">
        <v>4</v>
      </c>
      <c r="C111" t="s">
        <v>27</v>
      </c>
      <c r="D111" t="s">
        <v>28</v>
      </c>
      <c r="E111" t="s">
        <v>13</v>
      </c>
      <c r="F111" t="s">
        <v>16</v>
      </c>
      <c r="G111" t="s">
        <v>7</v>
      </c>
    </row>
    <row r="112" spans="1:7" x14ac:dyDescent="0.25">
      <c r="B112">
        <v>8.33</v>
      </c>
      <c r="C112">
        <v>0.12</v>
      </c>
      <c r="D112">
        <v>0.3</v>
      </c>
      <c r="E112">
        <v>2</v>
      </c>
      <c r="F112">
        <f>ROUND(D112*C112*B112*E112,2)</f>
        <v>0.6</v>
      </c>
      <c r="G112" t="s">
        <v>14</v>
      </c>
    </row>
    <row r="113" spans="2:7" x14ac:dyDescent="0.25">
      <c r="B113">
        <v>1.95</v>
      </c>
      <c r="C113">
        <v>0.12</v>
      </c>
      <c r="D113">
        <v>0.3</v>
      </c>
      <c r="E113">
        <v>1</v>
      </c>
      <c r="F113">
        <f t="shared" ref="F113:F118" si="10">ROUND(D113*C113*B113*E113,2)</f>
        <v>7.0000000000000007E-2</v>
      </c>
      <c r="G113" t="s">
        <v>14</v>
      </c>
    </row>
    <row r="114" spans="2:7" x14ac:dyDescent="0.25">
      <c r="B114">
        <v>2.8</v>
      </c>
      <c r="C114">
        <v>0.12</v>
      </c>
      <c r="D114">
        <v>0.3</v>
      </c>
      <c r="E114">
        <v>1</v>
      </c>
      <c r="F114">
        <f t="shared" si="10"/>
        <v>0.1</v>
      </c>
      <c r="G114" t="s">
        <v>14</v>
      </c>
    </row>
    <row r="115" spans="2:7" x14ac:dyDescent="0.25">
      <c r="B115">
        <v>5.27</v>
      </c>
      <c r="C115">
        <v>0.12</v>
      </c>
      <c r="D115">
        <v>0.3</v>
      </c>
      <c r="E115">
        <v>3</v>
      </c>
      <c r="F115">
        <f t="shared" si="10"/>
        <v>0.56999999999999995</v>
      </c>
      <c r="G115" t="s">
        <v>14</v>
      </c>
    </row>
    <row r="116" spans="2:7" x14ac:dyDescent="0.25">
      <c r="B116">
        <v>3.3</v>
      </c>
      <c r="C116">
        <v>0.12</v>
      </c>
      <c r="D116">
        <v>0.3</v>
      </c>
      <c r="E116">
        <v>1</v>
      </c>
      <c r="F116">
        <f t="shared" si="10"/>
        <v>0.12</v>
      </c>
      <c r="G116" t="s">
        <v>14</v>
      </c>
    </row>
    <row r="117" spans="2:7" x14ac:dyDescent="0.25">
      <c r="B117">
        <v>2.2000000000000002</v>
      </c>
      <c r="C117">
        <v>0.12</v>
      </c>
      <c r="D117">
        <v>0.3</v>
      </c>
      <c r="E117">
        <v>1</v>
      </c>
      <c r="F117">
        <f t="shared" si="10"/>
        <v>0.08</v>
      </c>
      <c r="G117" t="s">
        <v>14</v>
      </c>
    </row>
    <row r="118" spans="2:7" x14ac:dyDescent="0.25">
      <c r="B118">
        <v>2.5</v>
      </c>
      <c r="C118">
        <v>0.12</v>
      </c>
      <c r="D118">
        <v>0.3</v>
      </c>
      <c r="E118">
        <v>1</v>
      </c>
      <c r="F118">
        <f t="shared" si="10"/>
        <v>0.09</v>
      </c>
      <c r="G118" t="s">
        <v>14</v>
      </c>
    </row>
    <row r="119" spans="2:7" x14ac:dyDescent="0.25">
      <c r="E119" s="2" t="s">
        <v>20</v>
      </c>
      <c r="F119" s="2">
        <f>SUM(F112:F118)</f>
        <v>1.6300000000000001</v>
      </c>
      <c r="G119" s="2" t="s">
        <v>14</v>
      </c>
    </row>
    <row r="120" spans="2:7" x14ac:dyDescent="0.25">
      <c r="C120" s="1"/>
      <c r="D120" s="1"/>
      <c r="E120" s="1"/>
    </row>
    <row r="121" spans="2:7" x14ac:dyDescent="0.25">
      <c r="C121" s="1"/>
      <c r="D121" s="1"/>
      <c r="E121" s="1" t="s">
        <v>20</v>
      </c>
      <c r="F121" s="1">
        <f>F119+F107</f>
        <v>3.1900000000000004</v>
      </c>
      <c r="G121" s="1" t="s">
        <v>14</v>
      </c>
    </row>
    <row r="122" spans="2:7" x14ac:dyDescent="0.25">
      <c r="C122" s="1"/>
      <c r="D122" s="1"/>
      <c r="E122" s="1"/>
    </row>
    <row r="123" spans="2:7" x14ac:dyDescent="0.25">
      <c r="B123" t="s">
        <v>62</v>
      </c>
    </row>
    <row r="124" spans="2:7" x14ac:dyDescent="0.25">
      <c r="B124" t="s">
        <v>4</v>
      </c>
      <c r="C124" t="s">
        <v>13</v>
      </c>
      <c r="D124" t="s">
        <v>16</v>
      </c>
      <c r="E124" t="s">
        <v>7</v>
      </c>
    </row>
    <row r="125" spans="2:7" x14ac:dyDescent="0.25">
      <c r="B125">
        <v>3.62</v>
      </c>
      <c r="C125">
        <v>2.75</v>
      </c>
      <c r="D125">
        <f>ROUND(C125*B125,2)</f>
        <v>9.9600000000000009</v>
      </c>
      <c r="E125" t="s">
        <v>8</v>
      </c>
    </row>
    <row r="126" spans="2:7" x14ac:dyDescent="0.25">
      <c r="B126">
        <f>2.43+9.25+4.85</f>
        <v>16.53</v>
      </c>
      <c r="C126">
        <v>0.63</v>
      </c>
      <c r="D126">
        <f>ROUND(C126*B126,2)</f>
        <v>10.41</v>
      </c>
      <c r="E126" t="s">
        <v>8</v>
      </c>
    </row>
    <row r="128" spans="2:7" x14ac:dyDescent="0.25">
      <c r="C128" s="1" t="s">
        <v>20</v>
      </c>
      <c r="D128" s="1">
        <f>SUM(D125:D127)</f>
        <v>20.37</v>
      </c>
      <c r="E128" s="1" t="s">
        <v>8</v>
      </c>
    </row>
    <row r="130" spans="1:6" x14ac:dyDescent="0.25">
      <c r="B130" t="s">
        <v>34</v>
      </c>
    </row>
    <row r="131" spans="1:6" x14ac:dyDescent="0.25">
      <c r="B131" t="s">
        <v>4</v>
      </c>
      <c r="C131" t="s">
        <v>35</v>
      </c>
      <c r="D131" t="s">
        <v>13</v>
      </c>
      <c r="E131" t="s">
        <v>16</v>
      </c>
      <c r="F131" t="s">
        <v>21</v>
      </c>
    </row>
    <row r="132" spans="1:6" x14ac:dyDescent="0.25">
      <c r="B132">
        <v>0.8</v>
      </c>
      <c r="C132">
        <v>0.4</v>
      </c>
      <c r="D132">
        <v>5</v>
      </c>
      <c r="E132">
        <f>(B132+C132)*D132</f>
        <v>6.0000000000000009</v>
      </c>
      <c r="F132" t="s">
        <v>31</v>
      </c>
    </row>
    <row r="133" spans="1:6" x14ac:dyDescent="0.25">
      <c r="B133">
        <v>0.7</v>
      </c>
      <c r="C133">
        <v>0.4</v>
      </c>
      <c r="D133">
        <v>1</v>
      </c>
      <c r="E133">
        <f>(B133+C133)*D133</f>
        <v>1.1000000000000001</v>
      </c>
      <c r="F133" t="s">
        <v>31</v>
      </c>
    </row>
    <row r="134" spans="1:6" x14ac:dyDescent="0.25">
      <c r="B134">
        <v>1.2</v>
      </c>
      <c r="C134">
        <v>0.4</v>
      </c>
      <c r="D134">
        <v>1</v>
      </c>
      <c r="E134">
        <f t="shared" ref="E134:E137" si="11">(B134+C134)*D134</f>
        <v>1.6</v>
      </c>
      <c r="F134" t="s">
        <v>31</v>
      </c>
    </row>
    <row r="135" spans="1:6" x14ac:dyDescent="0.25">
      <c r="B135">
        <v>0.6</v>
      </c>
      <c r="C135">
        <v>0.4</v>
      </c>
      <c r="D135">
        <v>9</v>
      </c>
      <c r="E135">
        <f t="shared" si="11"/>
        <v>9</v>
      </c>
      <c r="F135" t="s">
        <v>31</v>
      </c>
    </row>
    <row r="136" spans="1:6" x14ac:dyDescent="0.25">
      <c r="B136">
        <v>0.8</v>
      </c>
      <c r="C136">
        <v>0.4</v>
      </c>
      <c r="D136">
        <v>1</v>
      </c>
      <c r="E136">
        <f t="shared" si="11"/>
        <v>1.2000000000000002</v>
      </c>
      <c r="F136" t="s">
        <v>31</v>
      </c>
    </row>
    <row r="137" spans="1:6" x14ac:dyDescent="0.25">
      <c r="B137">
        <v>2.6</v>
      </c>
      <c r="C137">
        <v>0.4</v>
      </c>
      <c r="D137">
        <v>2</v>
      </c>
      <c r="E137">
        <f t="shared" si="11"/>
        <v>6</v>
      </c>
      <c r="F137" t="s">
        <v>31</v>
      </c>
    </row>
    <row r="138" spans="1:6" x14ac:dyDescent="0.25">
      <c r="D138" s="1" t="s">
        <v>20</v>
      </c>
      <c r="E138" s="1">
        <f>SUM(E132:E137)</f>
        <v>24.900000000000002</v>
      </c>
      <c r="F138" s="1" t="s">
        <v>31</v>
      </c>
    </row>
    <row r="140" spans="1:6" x14ac:dyDescent="0.25">
      <c r="A140">
        <v>4</v>
      </c>
      <c r="B140" t="s">
        <v>48</v>
      </c>
    </row>
    <row r="141" spans="1:6" x14ac:dyDescent="0.25">
      <c r="B141" t="s">
        <v>43</v>
      </c>
    </row>
    <row r="142" spans="1:6" x14ac:dyDescent="0.25">
      <c r="B142" t="s">
        <v>4</v>
      </c>
      <c r="C142" t="s">
        <v>10</v>
      </c>
      <c r="D142" t="s">
        <v>37</v>
      </c>
      <c r="E142" t="s">
        <v>6</v>
      </c>
      <c r="F142" t="s">
        <v>7</v>
      </c>
    </row>
    <row r="143" spans="1:6" x14ac:dyDescent="0.25">
      <c r="B143">
        <v>8.33</v>
      </c>
      <c r="C143">
        <v>4</v>
      </c>
      <c r="D143">
        <v>2</v>
      </c>
      <c r="E143">
        <f>ROUND(B143*C143*D143,2)</f>
        <v>66.64</v>
      </c>
      <c r="F143" t="s">
        <v>8</v>
      </c>
    </row>
    <row r="144" spans="1:6" x14ac:dyDescent="0.25">
      <c r="B144">
        <v>1.95</v>
      </c>
      <c r="C144">
        <v>3</v>
      </c>
      <c r="D144">
        <v>1</v>
      </c>
      <c r="E144">
        <f t="shared" ref="E144:E153" si="12">ROUND(B144*C144*D144,2)</f>
        <v>5.85</v>
      </c>
      <c r="F144" t="s">
        <v>8</v>
      </c>
    </row>
    <row r="145" spans="1:6" x14ac:dyDescent="0.25">
      <c r="B145">
        <v>2.8</v>
      </c>
      <c r="C145">
        <v>3</v>
      </c>
      <c r="D145">
        <v>1</v>
      </c>
      <c r="E145">
        <f t="shared" si="12"/>
        <v>8.4</v>
      </c>
      <c r="F145" t="s">
        <v>8</v>
      </c>
    </row>
    <row r="146" spans="1:6" x14ac:dyDescent="0.25">
      <c r="B146">
        <v>5.27</v>
      </c>
      <c r="C146">
        <v>4</v>
      </c>
      <c r="D146">
        <v>2</v>
      </c>
      <c r="E146">
        <f t="shared" si="12"/>
        <v>42.16</v>
      </c>
      <c r="F146" t="s">
        <v>8</v>
      </c>
    </row>
    <row r="147" spans="1:6" x14ac:dyDescent="0.25">
      <c r="B147">
        <v>5.27</v>
      </c>
      <c r="C147">
        <v>3</v>
      </c>
      <c r="D147">
        <v>1</v>
      </c>
      <c r="E147">
        <f t="shared" ref="E147" si="13">ROUND(B147*C147*D147,2)</f>
        <v>15.81</v>
      </c>
      <c r="F147" t="s">
        <v>8</v>
      </c>
    </row>
    <row r="148" spans="1:6" x14ac:dyDescent="0.25">
      <c r="B148">
        <v>3.3</v>
      </c>
      <c r="C148">
        <v>3</v>
      </c>
      <c r="D148">
        <v>1</v>
      </c>
      <c r="E148">
        <f t="shared" si="12"/>
        <v>9.9</v>
      </c>
      <c r="F148" t="s">
        <v>8</v>
      </c>
    </row>
    <row r="149" spans="1:6" x14ac:dyDescent="0.25">
      <c r="B149">
        <v>2.2000000000000002</v>
      </c>
      <c r="C149">
        <v>1</v>
      </c>
      <c r="D149">
        <v>1</v>
      </c>
      <c r="E149">
        <f t="shared" si="12"/>
        <v>2.2000000000000002</v>
      </c>
      <c r="F149" t="s">
        <v>8</v>
      </c>
    </row>
    <row r="150" spans="1:6" x14ac:dyDescent="0.25">
      <c r="B150">
        <v>2.5</v>
      </c>
      <c r="C150">
        <v>0.5</v>
      </c>
      <c r="D150">
        <v>1</v>
      </c>
      <c r="E150">
        <f t="shared" si="12"/>
        <v>1.25</v>
      </c>
      <c r="F150" t="s">
        <v>8</v>
      </c>
    </row>
    <row r="151" spans="1:6" x14ac:dyDescent="0.25">
      <c r="B151">
        <v>3.62</v>
      </c>
      <c r="C151">
        <v>1</v>
      </c>
      <c r="D151">
        <v>2</v>
      </c>
      <c r="E151">
        <f t="shared" si="12"/>
        <v>7.24</v>
      </c>
      <c r="F151" t="s">
        <v>8</v>
      </c>
    </row>
    <row r="152" spans="1:6" x14ac:dyDescent="0.25">
      <c r="B152">
        <v>2.75</v>
      </c>
      <c r="C152">
        <v>1</v>
      </c>
      <c r="D152">
        <v>2</v>
      </c>
      <c r="E152">
        <f t="shared" si="12"/>
        <v>5.5</v>
      </c>
      <c r="F152" t="s">
        <v>8</v>
      </c>
    </row>
    <row r="153" spans="1:6" x14ac:dyDescent="0.25">
      <c r="B153">
        <v>2</v>
      </c>
      <c r="C153">
        <v>1</v>
      </c>
      <c r="D153">
        <v>1</v>
      </c>
      <c r="E153">
        <f t="shared" si="12"/>
        <v>2</v>
      </c>
      <c r="F153" t="s">
        <v>8</v>
      </c>
    </row>
    <row r="154" spans="1:6" x14ac:dyDescent="0.25">
      <c r="D154" s="2" t="s">
        <v>20</v>
      </c>
      <c r="E154" s="2">
        <f>SUM(E143:E153)</f>
        <v>166.95</v>
      </c>
      <c r="F154" s="2" t="s">
        <v>8</v>
      </c>
    </row>
    <row r="155" spans="1:6" x14ac:dyDescent="0.25">
      <c r="D155" s="1"/>
      <c r="E155" s="1"/>
    </row>
    <row r="156" spans="1:6" x14ac:dyDescent="0.25">
      <c r="B156" t="s">
        <v>45</v>
      </c>
      <c r="D156" s="1"/>
      <c r="E156" s="1"/>
    </row>
    <row r="157" spans="1:6" x14ac:dyDescent="0.25">
      <c r="B157" s="2" t="s">
        <v>10</v>
      </c>
      <c r="C157" s="2" t="s">
        <v>4</v>
      </c>
      <c r="D157" s="2" t="s">
        <v>37</v>
      </c>
      <c r="E157" s="2" t="s">
        <v>6</v>
      </c>
      <c r="F157" s="2" t="s">
        <v>7</v>
      </c>
    </row>
    <row r="158" spans="1:6" x14ac:dyDescent="0.25">
      <c r="A158" s="2"/>
      <c r="B158" s="2">
        <v>2.1</v>
      </c>
      <c r="C158" s="2">
        <v>0.8</v>
      </c>
      <c r="D158" s="2">
        <v>3</v>
      </c>
      <c r="E158">
        <f>B158*C158*D158</f>
        <v>5.0400000000000009</v>
      </c>
      <c r="F158" s="2" t="s">
        <v>8</v>
      </c>
    </row>
    <row r="159" spans="1:6" x14ac:dyDescent="0.25">
      <c r="A159" s="2"/>
      <c r="B159" s="2">
        <v>2.1</v>
      </c>
      <c r="C159" s="2">
        <v>0.7</v>
      </c>
      <c r="D159" s="2">
        <v>1</v>
      </c>
      <c r="E159">
        <f t="shared" ref="E159:E162" si="14">B159*C159*D159</f>
        <v>1.47</v>
      </c>
      <c r="F159" s="2" t="s">
        <v>8</v>
      </c>
    </row>
    <row r="160" spans="1:6" x14ac:dyDescent="0.25">
      <c r="A160" s="2"/>
      <c r="B160" s="2">
        <v>0.5</v>
      </c>
      <c r="C160" s="2">
        <v>0.6</v>
      </c>
      <c r="D160" s="2">
        <v>2</v>
      </c>
      <c r="E160">
        <f t="shared" si="14"/>
        <v>0.6</v>
      </c>
      <c r="F160" s="2" t="s">
        <v>8</v>
      </c>
    </row>
    <row r="161" spans="1:6" x14ac:dyDescent="0.25">
      <c r="A161" s="2"/>
      <c r="B161" s="2">
        <v>1</v>
      </c>
      <c r="C161" s="2">
        <v>0.8</v>
      </c>
      <c r="D161" s="2">
        <v>1</v>
      </c>
      <c r="E161">
        <f t="shared" si="14"/>
        <v>0.8</v>
      </c>
      <c r="F161" s="2" t="s">
        <v>8</v>
      </c>
    </row>
    <row r="162" spans="1:6" x14ac:dyDescent="0.25">
      <c r="A162" s="2"/>
      <c r="B162" s="2">
        <v>1.1000000000000001</v>
      </c>
      <c r="C162" s="2">
        <v>2.6</v>
      </c>
      <c r="D162" s="2">
        <v>2</v>
      </c>
      <c r="E162">
        <f t="shared" si="14"/>
        <v>5.7200000000000006</v>
      </c>
      <c r="F162" s="2" t="s">
        <v>8</v>
      </c>
    </row>
    <row r="163" spans="1:6" x14ac:dyDescent="0.25">
      <c r="D163" s="2" t="s">
        <v>20</v>
      </c>
      <c r="E163" s="2">
        <f>SUM(E158:E162)</f>
        <v>13.63</v>
      </c>
      <c r="F163" s="2" t="s">
        <v>8</v>
      </c>
    </row>
    <row r="164" spans="1:6" x14ac:dyDescent="0.25">
      <c r="D164" s="2"/>
      <c r="E164" s="2"/>
      <c r="F164" s="2"/>
    </row>
    <row r="165" spans="1:6" x14ac:dyDescent="0.25">
      <c r="D165" s="1" t="s">
        <v>20</v>
      </c>
      <c r="E165" s="1">
        <f>E154-E163</f>
        <v>153.32</v>
      </c>
      <c r="F165" s="1" t="s">
        <v>8</v>
      </c>
    </row>
    <row r="167" spans="1:6" x14ac:dyDescent="0.25">
      <c r="A167">
        <v>5</v>
      </c>
      <c r="B167" t="s">
        <v>49</v>
      </c>
    </row>
    <row r="168" spans="1:6" x14ac:dyDescent="0.25">
      <c r="B168" t="s">
        <v>59</v>
      </c>
    </row>
    <row r="169" spans="1:6" x14ac:dyDescent="0.25">
      <c r="B169" t="s">
        <v>4</v>
      </c>
      <c r="C169" t="s">
        <v>10</v>
      </c>
      <c r="D169" t="s">
        <v>13</v>
      </c>
      <c r="E169" t="s">
        <v>6</v>
      </c>
      <c r="F169" t="s">
        <v>7</v>
      </c>
    </row>
    <row r="170" spans="1:6" x14ac:dyDescent="0.25">
      <c r="B170">
        <v>0.8</v>
      </c>
      <c r="C170">
        <v>2.1</v>
      </c>
      <c r="D170">
        <v>4</v>
      </c>
      <c r="E170">
        <f>ROUND(B170*C170*D170,2)</f>
        <v>6.72</v>
      </c>
      <c r="F170" s="2" t="s">
        <v>8</v>
      </c>
    </row>
    <row r="171" spans="1:6" x14ac:dyDescent="0.25">
      <c r="B171">
        <v>1.2</v>
      </c>
      <c r="C171">
        <v>2.1</v>
      </c>
      <c r="D171">
        <v>1</v>
      </c>
      <c r="E171">
        <f>ROUND(B171*C171*D171,2)</f>
        <v>2.52</v>
      </c>
      <c r="F171" s="2" t="s">
        <v>8</v>
      </c>
    </row>
    <row r="172" spans="1:6" x14ac:dyDescent="0.25">
      <c r="B172">
        <v>0.6</v>
      </c>
      <c r="C172">
        <v>2.1</v>
      </c>
      <c r="D172">
        <v>1</v>
      </c>
      <c r="E172">
        <f>ROUND(B172*C172*D172,2)</f>
        <v>1.26</v>
      </c>
      <c r="F172" s="2" t="s">
        <v>8</v>
      </c>
    </row>
    <row r="173" spans="1:6" x14ac:dyDescent="0.25">
      <c r="B173">
        <v>0.7</v>
      </c>
      <c r="C173">
        <v>2.1</v>
      </c>
      <c r="D173">
        <v>1</v>
      </c>
      <c r="E173">
        <f>ROUND(B173*C173*D173,2)</f>
        <v>1.47</v>
      </c>
      <c r="F173" s="2" t="s">
        <v>8</v>
      </c>
    </row>
    <row r="174" spans="1:6" x14ac:dyDescent="0.25">
      <c r="D174" s="1" t="s">
        <v>20</v>
      </c>
      <c r="E174" s="1">
        <f>SUM(E170:E173)</f>
        <v>11.97</v>
      </c>
      <c r="F174" s="1" t="s">
        <v>8</v>
      </c>
    </row>
    <row r="176" spans="1:6" s="4" customFormat="1" x14ac:dyDescent="0.25">
      <c r="B176" s="4" t="s">
        <v>60</v>
      </c>
    </row>
    <row r="177" spans="1:9" s="4" customFormat="1" x14ac:dyDescent="0.25">
      <c r="B177" s="4" t="s">
        <v>4</v>
      </c>
      <c r="C177" s="4" t="s">
        <v>10</v>
      </c>
      <c r="D177" s="4" t="s">
        <v>13</v>
      </c>
      <c r="E177" s="4" t="s">
        <v>6</v>
      </c>
      <c r="F177" s="4" t="s">
        <v>7</v>
      </c>
    </row>
    <row r="178" spans="1:9" s="4" customFormat="1" x14ac:dyDescent="0.25">
      <c r="B178" s="4">
        <v>0.8</v>
      </c>
      <c r="C178" s="4">
        <v>1</v>
      </c>
      <c r="D178" s="4">
        <v>1</v>
      </c>
      <c r="E178" s="4">
        <f>ROUND(B178*C178*D178,2)</f>
        <v>0.8</v>
      </c>
      <c r="F178" s="4" t="s">
        <v>8</v>
      </c>
    </row>
    <row r="179" spans="1:9" s="4" customFormat="1" x14ac:dyDescent="0.25">
      <c r="B179" s="4">
        <v>0.6</v>
      </c>
      <c r="C179" s="4">
        <v>0.5</v>
      </c>
      <c r="D179" s="4">
        <v>4</v>
      </c>
      <c r="E179" s="4">
        <f>ROUND(B179*C179*D179,2)</f>
        <v>1.2</v>
      </c>
      <c r="F179" s="4" t="s">
        <v>8</v>
      </c>
    </row>
    <row r="180" spans="1:9" s="4" customFormat="1" x14ac:dyDescent="0.25">
      <c r="D180" s="5" t="s">
        <v>20</v>
      </c>
      <c r="E180" s="5">
        <f>SUM(E178:E179)</f>
        <v>2</v>
      </c>
      <c r="F180" s="5" t="s">
        <v>8</v>
      </c>
    </row>
    <row r="181" spans="1:9" s="4" customFormat="1" x14ac:dyDescent="0.25"/>
    <row r="182" spans="1:9" s="4" customFormat="1" x14ac:dyDescent="0.25">
      <c r="A182" s="4">
        <v>6</v>
      </c>
      <c r="B182" s="4" t="s">
        <v>50</v>
      </c>
    </row>
    <row r="183" spans="1:9" s="4" customFormat="1" x14ac:dyDescent="0.25">
      <c r="B183" s="4" t="s">
        <v>70</v>
      </c>
    </row>
    <row r="184" spans="1:9" s="4" customFormat="1" x14ac:dyDescent="0.25">
      <c r="B184" s="4" t="s">
        <v>4</v>
      </c>
      <c r="C184" s="4" t="s">
        <v>10</v>
      </c>
      <c r="D184" s="4" t="s">
        <v>13</v>
      </c>
      <c r="E184" s="4" t="s">
        <v>6</v>
      </c>
      <c r="F184" s="4" t="s">
        <v>7</v>
      </c>
    </row>
    <row r="185" spans="1:9" s="4" customFormat="1" x14ac:dyDescent="0.25">
      <c r="B185" s="4">
        <v>0.8</v>
      </c>
      <c r="C185" s="4">
        <v>0.6</v>
      </c>
      <c r="D185" s="4">
        <v>5</v>
      </c>
      <c r="E185" s="4">
        <f>ROUND(B185*C185*D185,2)</f>
        <v>2.4</v>
      </c>
      <c r="F185" s="4" t="s">
        <v>8</v>
      </c>
    </row>
    <row r="186" spans="1:9" s="4" customFormat="1" x14ac:dyDescent="0.25">
      <c r="B186" s="4">
        <v>0.9</v>
      </c>
      <c r="C186" s="4">
        <v>1.2</v>
      </c>
      <c r="D186" s="4">
        <v>4</v>
      </c>
      <c r="E186" s="4">
        <f>ROUND(B186*C186*D186,2)</f>
        <v>4.32</v>
      </c>
      <c r="F186" s="4" t="s">
        <v>8</v>
      </c>
    </row>
    <row r="187" spans="1:9" s="4" customFormat="1" x14ac:dyDescent="0.25"/>
    <row r="188" spans="1:9" s="4" customFormat="1" x14ac:dyDescent="0.25">
      <c r="D188" s="5" t="s">
        <v>20</v>
      </c>
      <c r="E188" s="5">
        <f>SUM(E185:E187)</f>
        <v>6.7200000000000006</v>
      </c>
      <c r="F188" s="5" t="s">
        <v>8</v>
      </c>
    </row>
    <row r="189" spans="1:9" s="3" customFormat="1" x14ac:dyDescent="0.25"/>
    <row r="190" spans="1:9" s="3" customFormat="1" x14ac:dyDescent="0.25">
      <c r="A190" s="4">
        <v>7</v>
      </c>
      <c r="B190" s="4" t="s">
        <v>52</v>
      </c>
      <c r="C190" s="4"/>
      <c r="D190" s="4"/>
      <c r="E190" s="4"/>
      <c r="F190" s="4"/>
      <c r="G190" s="4"/>
      <c r="H190" s="4"/>
      <c r="I190" s="4"/>
    </row>
    <row r="191" spans="1:9" s="3" customFormat="1" x14ac:dyDescent="0.25">
      <c r="A191" s="4"/>
      <c r="B191" s="4" t="s">
        <v>64</v>
      </c>
      <c r="C191" s="4"/>
      <c r="D191" s="4"/>
      <c r="E191" s="4"/>
      <c r="F191" s="4"/>
      <c r="G191" s="4"/>
      <c r="H191" s="4"/>
      <c r="I191" s="4"/>
    </row>
    <row r="192" spans="1:9" s="3" customFormat="1" x14ac:dyDescent="0.25">
      <c r="A192" s="4"/>
      <c r="B192" s="4" t="s">
        <v>30</v>
      </c>
      <c r="C192" s="4"/>
      <c r="D192" s="4"/>
      <c r="E192" s="4"/>
      <c r="F192" s="4"/>
      <c r="G192" s="4"/>
      <c r="H192" s="4"/>
      <c r="I192" s="4"/>
    </row>
    <row r="193" spans="1:9" s="3" customFormat="1" x14ac:dyDescent="0.25">
      <c r="A193" s="4"/>
      <c r="B193" s="4" t="s">
        <v>4</v>
      </c>
      <c r="C193" s="4" t="s">
        <v>27</v>
      </c>
      <c r="D193" s="4" t="s">
        <v>28</v>
      </c>
      <c r="E193" s="4" t="s">
        <v>28</v>
      </c>
      <c r="F193" s="4" t="s">
        <v>6</v>
      </c>
      <c r="G193" s="4" t="s">
        <v>13</v>
      </c>
      <c r="H193" s="4" t="s">
        <v>16</v>
      </c>
      <c r="I193" s="4" t="s">
        <v>7</v>
      </c>
    </row>
    <row r="194" spans="1:9" s="3" customFormat="1" x14ac:dyDescent="0.25">
      <c r="A194" s="4"/>
      <c r="B194" s="4">
        <v>8.33</v>
      </c>
      <c r="C194" s="4">
        <v>0.12</v>
      </c>
      <c r="D194" s="4">
        <v>0.19</v>
      </c>
      <c r="E194" s="4">
        <v>0.19</v>
      </c>
      <c r="F194" s="4">
        <f>B194*(C194+D194+E194)</f>
        <v>4.165</v>
      </c>
      <c r="G194" s="4">
        <v>2</v>
      </c>
      <c r="H194" s="4">
        <f>F194*G194</f>
        <v>8.33</v>
      </c>
      <c r="I194" s="4" t="s">
        <v>8</v>
      </c>
    </row>
    <row r="195" spans="1:9" s="3" customFormat="1" x14ac:dyDescent="0.25">
      <c r="A195" s="4"/>
      <c r="B195" s="4">
        <v>1.95</v>
      </c>
      <c r="C195" s="4">
        <v>0.12</v>
      </c>
      <c r="D195" s="4">
        <v>0.19</v>
      </c>
      <c r="E195" s="4">
        <v>0.19</v>
      </c>
      <c r="F195" s="4">
        <f t="shared" ref="F195:F200" si="15">B195*(C195+D195+E195)</f>
        <v>0.97499999999999998</v>
      </c>
      <c r="G195" s="4">
        <v>1</v>
      </c>
      <c r="H195" s="4">
        <f t="shared" ref="H195:H200" si="16">F195*G195</f>
        <v>0.97499999999999998</v>
      </c>
      <c r="I195" s="4" t="s">
        <v>8</v>
      </c>
    </row>
    <row r="196" spans="1:9" s="3" customFormat="1" x14ac:dyDescent="0.25">
      <c r="A196" s="4"/>
      <c r="B196" s="4">
        <v>2.8</v>
      </c>
      <c r="C196" s="4">
        <v>0.12</v>
      </c>
      <c r="D196" s="4">
        <v>0.19</v>
      </c>
      <c r="E196" s="4">
        <v>0.19</v>
      </c>
      <c r="F196" s="4">
        <f t="shared" si="15"/>
        <v>1.4</v>
      </c>
      <c r="G196" s="4">
        <v>1</v>
      </c>
      <c r="H196" s="4">
        <f t="shared" si="16"/>
        <v>1.4</v>
      </c>
      <c r="I196" s="4" t="s">
        <v>8</v>
      </c>
    </row>
    <row r="197" spans="1:9" s="3" customFormat="1" x14ac:dyDescent="0.25">
      <c r="A197" s="4"/>
      <c r="B197" s="4">
        <v>5.27</v>
      </c>
      <c r="C197" s="4">
        <v>0.12</v>
      </c>
      <c r="D197" s="4">
        <v>0.19</v>
      </c>
      <c r="E197" s="4">
        <v>0.19</v>
      </c>
      <c r="F197" s="4">
        <f t="shared" ref="F197" si="17">B197*(C197+D197+E197)</f>
        <v>2.6349999999999998</v>
      </c>
      <c r="G197" s="4">
        <v>2</v>
      </c>
      <c r="H197" s="4">
        <f t="shared" ref="H197" si="18">F197*G197</f>
        <v>5.27</v>
      </c>
      <c r="I197" s="4" t="s">
        <v>8</v>
      </c>
    </row>
    <row r="198" spans="1:9" s="3" customFormat="1" x14ac:dyDescent="0.25">
      <c r="A198" s="4"/>
      <c r="B198" s="4">
        <v>3.3</v>
      </c>
      <c r="C198" s="4">
        <v>0.12</v>
      </c>
      <c r="D198" s="4">
        <v>0.19</v>
      </c>
      <c r="E198" s="4">
        <v>0.19</v>
      </c>
      <c r="F198" s="4">
        <f t="shared" si="15"/>
        <v>1.65</v>
      </c>
      <c r="G198" s="4">
        <v>1</v>
      </c>
      <c r="H198" s="4">
        <f t="shared" si="16"/>
        <v>1.65</v>
      </c>
      <c r="I198" s="4" t="s">
        <v>8</v>
      </c>
    </row>
    <row r="199" spans="1:9" s="3" customFormat="1" x14ac:dyDescent="0.25">
      <c r="A199" s="4"/>
      <c r="B199" s="4">
        <v>2.2000000000000002</v>
      </c>
      <c r="C199" s="4">
        <v>0.12</v>
      </c>
      <c r="D199" s="4">
        <v>0.19</v>
      </c>
      <c r="E199" s="4">
        <v>0.19</v>
      </c>
      <c r="F199" s="4">
        <f t="shared" si="15"/>
        <v>1.1000000000000001</v>
      </c>
      <c r="G199" s="4">
        <v>1</v>
      </c>
      <c r="H199" s="4">
        <f t="shared" si="16"/>
        <v>1.1000000000000001</v>
      </c>
      <c r="I199" s="4" t="s">
        <v>8</v>
      </c>
    </row>
    <row r="200" spans="1:9" s="3" customFormat="1" x14ac:dyDescent="0.25">
      <c r="A200" s="4"/>
      <c r="B200" s="4">
        <v>2.5</v>
      </c>
      <c r="C200" s="4">
        <v>0.12</v>
      </c>
      <c r="D200" s="4">
        <v>0.19</v>
      </c>
      <c r="E200" s="4">
        <v>0.19</v>
      </c>
      <c r="F200" s="4">
        <f t="shared" si="15"/>
        <v>1.25</v>
      </c>
      <c r="G200" s="4">
        <v>1</v>
      </c>
      <c r="H200" s="4">
        <f t="shared" si="16"/>
        <v>1.25</v>
      </c>
      <c r="I200" s="4" t="s">
        <v>8</v>
      </c>
    </row>
    <row r="201" spans="1:9" s="3" customFormat="1" x14ac:dyDescent="0.25">
      <c r="A201" s="4"/>
      <c r="B201" s="4"/>
      <c r="C201" s="4"/>
      <c r="D201" s="4"/>
      <c r="E201" s="5"/>
      <c r="F201" s="4"/>
      <c r="G201" s="5" t="s">
        <v>20</v>
      </c>
      <c r="H201" s="5">
        <f>SUM(H194:H200)</f>
        <v>19.975000000000001</v>
      </c>
      <c r="I201" s="5" t="s">
        <v>8</v>
      </c>
    </row>
    <row r="202" spans="1:9" s="3" customFormat="1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s="3" customFormat="1" x14ac:dyDescent="0.25">
      <c r="A203" s="4"/>
      <c r="B203" s="4" t="s">
        <v>65</v>
      </c>
      <c r="C203" s="4"/>
      <c r="D203" s="4"/>
      <c r="E203" s="4"/>
      <c r="F203" s="4"/>
      <c r="G203" s="4"/>
      <c r="H203" s="4"/>
      <c r="I203" s="4"/>
    </row>
    <row r="204" spans="1:9" s="3" customFormat="1" x14ac:dyDescent="0.25">
      <c r="A204" s="4"/>
      <c r="B204" s="4" t="s">
        <v>4</v>
      </c>
      <c r="C204" s="4" t="s">
        <v>36</v>
      </c>
      <c r="D204" s="4" t="s">
        <v>10</v>
      </c>
      <c r="E204" s="4" t="s">
        <v>66</v>
      </c>
      <c r="F204" s="4" t="s">
        <v>67</v>
      </c>
      <c r="G204" s="4" t="s">
        <v>6</v>
      </c>
      <c r="H204" s="4" t="s">
        <v>7</v>
      </c>
      <c r="I204" s="4"/>
    </row>
    <row r="205" spans="1:9" s="3" customFormat="1" x14ac:dyDescent="0.25">
      <c r="A205" s="4"/>
      <c r="B205" s="4">
        <v>2.5</v>
      </c>
      <c r="C205" s="4">
        <v>1.3</v>
      </c>
      <c r="D205" s="4">
        <v>0.6</v>
      </c>
      <c r="E205" s="4">
        <f>ROUND(B205*C205,2)</f>
        <v>3.25</v>
      </c>
      <c r="F205" s="4">
        <f>ROUND((2*B205+C205*2)*D205,2)</f>
        <v>4.5599999999999996</v>
      </c>
      <c r="G205" s="4">
        <f>E205+F205</f>
        <v>7.81</v>
      </c>
      <c r="H205" s="4" t="s">
        <v>8</v>
      </c>
      <c r="I205" s="4"/>
    </row>
    <row r="206" spans="1:9" s="3" customFormat="1" x14ac:dyDescent="0.25">
      <c r="A206" s="4"/>
      <c r="B206" s="4">
        <v>2.8</v>
      </c>
      <c r="C206" s="4">
        <v>1.3</v>
      </c>
      <c r="D206" s="4">
        <v>0.6</v>
      </c>
      <c r="E206" s="4">
        <f>ROUND(B206*C206,2)</f>
        <v>3.64</v>
      </c>
      <c r="F206" s="4">
        <f>ROUND((2*B206+C206*2)*D206,2)</f>
        <v>4.92</v>
      </c>
      <c r="G206" s="4">
        <f>E206+F206</f>
        <v>8.56</v>
      </c>
      <c r="H206" s="4" t="s">
        <v>8</v>
      </c>
      <c r="I206" s="4"/>
    </row>
    <row r="207" spans="1:9" s="3" customFormat="1" x14ac:dyDescent="0.25">
      <c r="A207" s="4"/>
      <c r="B207" s="4"/>
      <c r="C207" s="4"/>
      <c r="D207" s="4"/>
      <c r="E207" s="4"/>
      <c r="F207" s="5" t="s">
        <v>20</v>
      </c>
      <c r="G207" s="5">
        <f>SUM(G205:G206)</f>
        <v>16.37</v>
      </c>
      <c r="H207" s="5" t="s">
        <v>8</v>
      </c>
      <c r="I207" s="4"/>
    </row>
    <row r="208" spans="1:9" s="3" customFormat="1" x14ac:dyDescent="0.25"/>
    <row r="209" spans="1:6" s="4" customFormat="1" x14ac:dyDescent="0.25">
      <c r="A209" s="4">
        <v>8</v>
      </c>
      <c r="B209" s="4" t="s">
        <v>41</v>
      </c>
    </row>
    <row r="210" spans="1:6" s="4" customFormat="1" x14ac:dyDescent="0.25">
      <c r="B210" s="4" t="s">
        <v>42</v>
      </c>
    </row>
    <row r="211" spans="1:6" s="4" customFormat="1" x14ac:dyDescent="0.25">
      <c r="B211" s="4" t="s">
        <v>43</v>
      </c>
      <c r="C211" s="4" t="s">
        <v>44</v>
      </c>
      <c r="D211" s="4" t="s">
        <v>6</v>
      </c>
      <c r="E211" s="4" t="s">
        <v>7</v>
      </c>
    </row>
    <row r="212" spans="1:6" s="4" customFormat="1" x14ac:dyDescent="0.25">
      <c r="B212" s="4">
        <f>E165</f>
        <v>153.32</v>
      </c>
      <c r="C212" s="4">
        <v>2</v>
      </c>
      <c r="D212" s="4">
        <f>C212*B212</f>
        <v>306.64</v>
      </c>
      <c r="E212" s="4" t="s">
        <v>8</v>
      </c>
    </row>
    <row r="213" spans="1:6" s="4" customFormat="1" x14ac:dyDescent="0.25">
      <c r="C213" s="5" t="s">
        <v>20</v>
      </c>
      <c r="D213" s="5">
        <f>D212</f>
        <v>306.64</v>
      </c>
      <c r="E213" s="5" t="str">
        <f>E212</f>
        <v>m²</v>
      </c>
    </row>
    <row r="214" spans="1:6" s="4" customFormat="1" x14ac:dyDescent="0.25"/>
    <row r="215" spans="1:6" s="4" customFormat="1" x14ac:dyDescent="0.25">
      <c r="B215" s="5" t="s">
        <v>46</v>
      </c>
      <c r="C215" s="5">
        <f>D213</f>
        <v>306.64</v>
      </c>
      <c r="D215" s="5" t="s">
        <v>8</v>
      </c>
      <c r="E215" s="5"/>
    </row>
    <row r="216" spans="1:6" s="4" customFormat="1" x14ac:dyDescent="0.25"/>
    <row r="217" spans="1:6" s="4" customFormat="1" x14ac:dyDescent="0.25"/>
    <row r="218" spans="1:6" s="4" customFormat="1" x14ac:dyDescent="0.25">
      <c r="B218" s="4" t="s">
        <v>47</v>
      </c>
    </row>
    <row r="219" spans="1:6" s="4" customFormat="1" x14ac:dyDescent="0.25">
      <c r="B219" s="4" t="s">
        <v>4</v>
      </c>
      <c r="C219" s="4" t="s">
        <v>10</v>
      </c>
      <c r="D219" s="4" t="s">
        <v>37</v>
      </c>
      <c r="E219" s="4" t="s">
        <v>6</v>
      </c>
      <c r="F219" s="4" t="s">
        <v>7</v>
      </c>
    </row>
    <row r="220" spans="1:6" s="4" customFormat="1" x14ac:dyDescent="0.25">
      <c r="B220" s="4">
        <v>8</v>
      </c>
      <c r="C220" s="4">
        <v>2.6</v>
      </c>
      <c r="D220" s="4">
        <v>2</v>
      </c>
      <c r="E220" s="4">
        <f>ROUND(B220*C220*D220,2)</f>
        <v>41.6</v>
      </c>
      <c r="F220" s="4" t="s">
        <v>8</v>
      </c>
    </row>
    <row r="221" spans="1:6" s="4" customFormat="1" x14ac:dyDescent="0.25">
      <c r="B221" s="4">
        <v>1.95</v>
      </c>
      <c r="C221" s="4">
        <v>2.6</v>
      </c>
      <c r="D221" s="4">
        <v>4</v>
      </c>
      <c r="E221" s="4">
        <f t="shared" ref="E221:E230" si="19">ROUND(B221*C221*D221,2)</f>
        <v>20.28</v>
      </c>
      <c r="F221" s="4" t="s">
        <v>8</v>
      </c>
    </row>
    <row r="222" spans="1:6" s="4" customFormat="1" x14ac:dyDescent="0.25">
      <c r="B222" s="4">
        <v>2.9</v>
      </c>
      <c r="C222" s="4">
        <v>2.6</v>
      </c>
      <c r="D222" s="4">
        <v>2</v>
      </c>
      <c r="E222" s="4">
        <f t="shared" si="19"/>
        <v>15.08</v>
      </c>
      <c r="F222" s="4" t="s">
        <v>8</v>
      </c>
    </row>
    <row r="223" spans="1:6" s="4" customFormat="1" x14ac:dyDescent="0.25">
      <c r="B223" s="4">
        <v>2.8</v>
      </c>
      <c r="C223" s="4">
        <v>2.6</v>
      </c>
      <c r="D223" s="4">
        <v>5</v>
      </c>
      <c r="E223" s="4">
        <f t="shared" si="19"/>
        <v>36.4</v>
      </c>
      <c r="F223" s="4" t="s">
        <v>8</v>
      </c>
    </row>
    <row r="224" spans="1:6" s="4" customFormat="1" x14ac:dyDescent="0.25">
      <c r="B224" s="4">
        <v>1.8</v>
      </c>
      <c r="C224" s="4">
        <v>2.6</v>
      </c>
      <c r="D224" s="4">
        <v>1</v>
      </c>
      <c r="E224" s="4">
        <f t="shared" si="19"/>
        <v>4.68</v>
      </c>
      <c r="F224" s="4" t="s">
        <v>8</v>
      </c>
    </row>
    <row r="225" spans="2:6" s="4" customFormat="1" x14ac:dyDescent="0.25">
      <c r="B225" s="4">
        <v>1.1299999999999999</v>
      </c>
      <c r="C225" s="4">
        <v>2.6</v>
      </c>
      <c r="D225" s="4">
        <v>2</v>
      </c>
      <c r="E225" s="4">
        <f t="shared" si="19"/>
        <v>5.88</v>
      </c>
      <c r="F225" s="4" t="s">
        <v>8</v>
      </c>
    </row>
    <row r="226" spans="2:6" s="4" customFormat="1" x14ac:dyDescent="0.25">
      <c r="B226" s="4">
        <v>2</v>
      </c>
      <c r="C226" s="4">
        <v>2.6</v>
      </c>
      <c r="D226" s="4">
        <v>2</v>
      </c>
      <c r="E226" s="4">
        <f t="shared" si="19"/>
        <v>10.4</v>
      </c>
      <c r="F226" s="4" t="s">
        <v>8</v>
      </c>
    </row>
    <row r="227" spans="2:6" s="4" customFormat="1" x14ac:dyDescent="0.25">
      <c r="B227" s="4">
        <v>3.3</v>
      </c>
      <c r="C227" s="4">
        <v>2.6</v>
      </c>
      <c r="D227" s="4">
        <v>4</v>
      </c>
      <c r="E227" s="4">
        <f t="shared" si="19"/>
        <v>34.32</v>
      </c>
    </row>
    <row r="228" spans="2:6" s="4" customFormat="1" x14ac:dyDescent="0.25">
      <c r="B228" s="4">
        <v>2.5</v>
      </c>
      <c r="C228" s="4">
        <v>2.6</v>
      </c>
      <c r="D228" s="4">
        <v>2</v>
      </c>
      <c r="E228" s="4">
        <f t="shared" si="19"/>
        <v>13</v>
      </c>
    </row>
    <row r="229" spans="2:6" s="4" customFormat="1" x14ac:dyDescent="0.25">
      <c r="B229" s="4">
        <v>1.5</v>
      </c>
      <c r="C229" s="4">
        <v>2.6</v>
      </c>
      <c r="D229" s="4">
        <v>1</v>
      </c>
      <c r="E229" s="4">
        <f t="shared" si="19"/>
        <v>3.9</v>
      </c>
    </row>
    <row r="230" spans="2:6" s="4" customFormat="1" x14ac:dyDescent="0.25">
      <c r="B230" s="4">
        <v>2</v>
      </c>
      <c r="C230" s="4">
        <v>1</v>
      </c>
      <c r="D230" s="4">
        <v>2</v>
      </c>
      <c r="E230" s="4">
        <f t="shared" si="19"/>
        <v>4</v>
      </c>
      <c r="F230" s="4" t="s">
        <v>8</v>
      </c>
    </row>
    <row r="231" spans="2:6" s="4" customFormat="1" x14ac:dyDescent="0.25">
      <c r="D231" s="4" t="s">
        <v>20</v>
      </c>
      <c r="E231" s="4">
        <f>SUM(E220:E230)</f>
        <v>189.54000000000002</v>
      </c>
      <c r="F231" s="4" t="s">
        <v>8</v>
      </c>
    </row>
    <row r="232" spans="2:6" s="4" customFormat="1" x14ac:dyDescent="0.25">
      <c r="D232" s="5"/>
      <c r="E232" s="5"/>
    </row>
    <row r="233" spans="2:6" s="4" customFormat="1" x14ac:dyDescent="0.25">
      <c r="B233" s="4" t="s">
        <v>45</v>
      </c>
      <c r="D233" s="5"/>
      <c r="E233" s="5"/>
    </row>
    <row r="234" spans="2:6" s="4" customFormat="1" x14ac:dyDescent="0.25">
      <c r="B234" s="4" t="s">
        <v>10</v>
      </c>
      <c r="C234" s="4" t="s">
        <v>4</v>
      </c>
      <c r="D234" s="4" t="s">
        <v>37</v>
      </c>
      <c r="E234" s="4" t="s">
        <v>6</v>
      </c>
      <c r="F234" s="4" t="s">
        <v>7</v>
      </c>
    </row>
    <row r="235" spans="2:6" s="4" customFormat="1" x14ac:dyDescent="0.25">
      <c r="B235" s="4">
        <v>2.1</v>
      </c>
      <c r="C235" s="4">
        <v>0.8</v>
      </c>
      <c r="D235" s="4">
        <v>6</v>
      </c>
      <c r="E235" s="4">
        <f>ROUND(B235*C235*D235,2)</f>
        <v>10.08</v>
      </c>
      <c r="F235" s="4" t="s">
        <v>8</v>
      </c>
    </row>
    <row r="236" spans="2:6" s="4" customFormat="1" x14ac:dyDescent="0.25">
      <c r="B236" s="4">
        <v>2.1</v>
      </c>
      <c r="C236" s="4">
        <v>0.7</v>
      </c>
      <c r="D236" s="4">
        <v>2</v>
      </c>
      <c r="E236" s="4">
        <f t="shared" ref="E236:E237" si="20">ROUND(B236*C236*D236,2)</f>
        <v>2.94</v>
      </c>
      <c r="F236" s="4" t="s">
        <v>8</v>
      </c>
    </row>
    <row r="237" spans="2:6" s="4" customFormat="1" x14ac:dyDescent="0.25">
      <c r="B237" s="4">
        <v>2.1</v>
      </c>
      <c r="C237" s="4">
        <v>0.6</v>
      </c>
      <c r="D237" s="4">
        <v>2</v>
      </c>
      <c r="E237" s="4">
        <f t="shared" si="20"/>
        <v>2.52</v>
      </c>
      <c r="F237" s="4" t="s">
        <v>8</v>
      </c>
    </row>
    <row r="238" spans="2:6" s="4" customFormat="1" x14ac:dyDescent="0.25">
      <c r="B238" s="4">
        <v>2.1</v>
      </c>
      <c r="C238" s="4">
        <v>1.2</v>
      </c>
      <c r="D238" s="4">
        <v>2</v>
      </c>
      <c r="E238" s="4">
        <f t="shared" ref="E238:E242" si="21">ROUND(B238*C238*D238,2)</f>
        <v>5.04</v>
      </c>
      <c r="F238" s="4" t="s">
        <v>8</v>
      </c>
    </row>
    <row r="239" spans="2:6" s="4" customFormat="1" x14ac:dyDescent="0.25">
      <c r="B239" s="4">
        <v>2.1</v>
      </c>
      <c r="C239" s="4">
        <v>1.5</v>
      </c>
      <c r="D239" s="4">
        <v>1</v>
      </c>
      <c r="E239" s="4">
        <f t="shared" si="21"/>
        <v>3.15</v>
      </c>
    </row>
    <row r="240" spans="2:6" s="4" customFormat="1" x14ac:dyDescent="0.25">
      <c r="B240" s="4">
        <v>1.05</v>
      </c>
      <c r="C240" s="4">
        <v>2.6</v>
      </c>
      <c r="D240" s="4">
        <v>2</v>
      </c>
      <c r="E240" s="4">
        <f t="shared" si="21"/>
        <v>5.46</v>
      </c>
    </row>
    <row r="241" spans="1:6" s="4" customFormat="1" x14ac:dyDescent="0.25">
      <c r="B241" s="4">
        <v>0.5</v>
      </c>
      <c r="C241" s="4">
        <v>0.6</v>
      </c>
      <c r="D241" s="4">
        <v>2</v>
      </c>
      <c r="E241" s="4">
        <f t="shared" si="21"/>
        <v>0.6</v>
      </c>
    </row>
    <row r="242" spans="1:6" s="4" customFormat="1" x14ac:dyDescent="0.25">
      <c r="B242" s="4">
        <v>1</v>
      </c>
      <c r="C242" s="4">
        <v>0.8</v>
      </c>
      <c r="D242" s="4">
        <v>1</v>
      </c>
      <c r="E242" s="4">
        <f t="shared" si="21"/>
        <v>0.8</v>
      </c>
    </row>
    <row r="243" spans="1:6" s="4" customFormat="1" x14ac:dyDescent="0.25">
      <c r="D243" s="4" t="s">
        <v>20</v>
      </c>
      <c r="E243" s="4">
        <f>SUM(E235:E242)</f>
        <v>30.59</v>
      </c>
      <c r="F243" s="4" t="s">
        <v>8</v>
      </c>
    </row>
    <row r="244" spans="1:6" s="4" customFormat="1" x14ac:dyDescent="0.25"/>
    <row r="245" spans="1:6" s="4" customFormat="1" x14ac:dyDescent="0.25">
      <c r="D245" s="5" t="s">
        <v>20</v>
      </c>
      <c r="E245" s="5">
        <f>E231-E243</f>
        <v>158.95000000000002</v>
      </c>
      <c r="F245" s="5" t="s">
        <v>8</v>
      </c>
    </row>
    <row r="246" spans="1:6" s="4" customFormat="1" x14ac:dyDescent="0.25">
      <c r="D246" s="5"/>
      <c r="E246" s="5"/>
      <c r="F246" s="5"/>
    </row>
    <row r="247" spans="1:6" s="4" customFormat="1" x14ac:dyDescent="0.25">
      <c r="A247" s="4">
        <v>9</v>
      </c>
      <c r="B247" s="4" t="s">
        <v>51</v>
      </c>
    </row>
    <row r="248" spans="1:6" s="4" customFormat="1" x14ac:dyDescent="0.25">
      <c r="B248" s="4" t="s">
        <v>61</v>
      </c>
    </row>
    <row r="249" spans="1:6" s="4" customFormat="1" x14ac:dyDescent="0.25">
      <c r="B249" s="4" t="s">
        <v>4</v>
      </c>
      <c r="C249" s="4" t="s">
        <v>5</v>
      </c>
      <c r="D249" s="4" t="s">
        <v>6</v>
      </c>
      <c r="E249" s="4" t="s">
        <v>7</v>
      </c>
    </row>
    <row r="250" spans="1:6" s="4" customFormat="1" x14ac:dyDescent="0.25">
      <c r="B250" s="4">
        <v>2.75</v>
      </c>
      <c r="C250" s="4">
        <v>3.62</v>
      </c>
      <c r="D250" s="4">
        <f>ROUND(C250*B250,2)</f>
        <v>9.9600000000000009</v>
      </c>
      <c r="E250" s="4" t="s">
        <v>8</v>
      </c>
    </row>
    <row r="251" spans="1:6" s="4" customFormat="1" x14ac:dyDescent="0.25">
      <c r="B251" s="4">
        <v>2.4300000000000002</v>
      </c>
      <c r="C251" s="4">
        <v>6.15</v>
      </c>
      <c r="D251" s="4">
        <f t="shared" ref="D251:D253" si="22">ROUND(C251*B251,2)</f>
        <v>14.94</v>
      </c>
      <c r="E251" s="4" t="s">
        <v>8</v>
      </c>
    </row>
    <row r="252" spans="1:6" s="4" customFormat="1" x14ac:dyDescent="0.25">
      <c r="B252" s="4">
        <v>3.62</v>
      </c>
      <c r="C252" s="4">
        <v>6.15</v>
      </c>
      <c r="D252" s="4">
        <f t="shared" si="22"/>
        <v>22.26</v>
      </c>
      <c r="E252" s="4" t="s">
        <v>8</v>
      </c>
    </row>
    <row r="253" spans="1:6" s="4" customFormat="1" x14ac:dyDescent="0.25">
      <c r="B253" s="4">
        <v>2.97</v>
      </c>
      <c r="C253" s="4">
        <v>4.8499999999999996</v>
      </c>
      <c r="D253" s="4">
        <f t="shared" si="22"/>
        <v>14.4</v>
      </c>
      <c r="E253" s="4" t="s">
        <v>8</v>
      </c>
    </row>
    <row r="254" spans="1:6" s="4" customFormat="1" x14ac:dyDescent="0.25">
      <c r="C254" s="5" t="s">
        <v>20</v>
      </c>
      <c r="D254" s="5">
        <f>SUM(D250:D253)</f>
        <v>61.559999999999995</v>
      </c>
      <c r="E254" s="5" t="s">
        <v>8</v>
      </c>
    </row>
    <row r="255" spans="1:6" s="4" customFormat="1" x14ac:dyDescent="0.25"/>
    <row r="256" spans="1:6" s="4" customFormat="1" x14ac:dyDescent="0.25">
      <c r="B256" s="4" t="s">
        <v>63</v>
      </c>
    </row>
    <row r="257" spans="2:5" s="4" customFormat="1" x14ac:dyDescent="0.25">
      <c r="B257" s="4" t="s">
        <v>4</v>
      </c>
      <c r="C257" s="4" t="s">
        <v>5</v>
      </c>
      <c r="D257" s="4" t="s">
        <v>6</v>
      </c>
      <c r="E257" s="4" t="s">
        <v>7</v>
      </c>
    </row>
    <row r="258" spans="2:5" s="4" customFormat="1" x14ac:dyDescent="0.25">
      <c r="B258" s="4">
        <v>2.75</v>
      </c>
      <c r="C258" s="4">
        <v>3.62</v>
      </c>
      <c r="D258" s="4">
        <f>ROUND(C258*B258,2)</f>
        <v>9.9600000000000009</v>
      </c>
      <c r="E258" s="4" t="s">
        <v>8</v>
      </c>
    </row>
    <row r="259" spans="2:5" s="4" customFormat="1" x14ac:dyDescent="0.25">
      <c r="B259" s="4">
        <v>2.4300000000000002</v>
      </c>
      <c r="C259" s="4">
        <v>6.15</v>
      </c>
      <c r="D259" s="4">
        <f t="shared" ref="D259:D261" si="23">ROUND(C259*B259,2)</f>
        <v>14.94</v>
      </c>
      <c r="E259" s="4" t="s">
        <v>8</v>
      </c>
    </row>
    <row r="260" spans="2:5" s="4" customFormat="1" x14ac:dyDescent="0.25">
      <c r="B260" s="4">
        <v>3.62</v>
      </c>
      <c r="C260" s="4">
        <v>6.15</v>
      </c>
      <c r="D260" s="4">
        <f t="shared" si="23"/>
        <v>22.26</v>
      </c>
      <c r="E260" s="4" t="s">
        <v>8</v>
      </c>
    </row>
    <row r="261" spans="2:5" s="4" customFormat="1" x14ac:dyDescent="0.25">
      <c r="B261" s="4">
        <v>2.97</v>
      </c>
      <c r="C261" s="4">
        <v>4.8499999999999996</v>
      </c>
      <c r="D261" s="4">
        <f t="shared" si="23"/>
        <v>14.4</v>
      </c>
      <c r="E261" s="4" t="s">
        <v>8</v>
      </c>
    </row>
    <row r="262" spans="2:5" s="4" customFormat="1" x14ac:dyDescent="0.25">
      <c r="C262" s="5" t="s">
        <v>20</v>
      </c>
      <c r="D262" s="5">
        <f>SUM(D258:D261)</f>
        <v>61.559999999999995</v>
      </c>
      <c r="E262" s="5" t="s">
        <v>8</v>
      </c>
    </row>
    <row r="263" spans="2:5" s="4" customFormat="1" x14ac:dyDescent="0.25"/>
    <row r="264" spans="2:5" s="4" customFormat="1" x14ac:dyDescent="0.25">
      <c r="B264" s="4" t="s">
        <v>84</v>
      </c>
    </row>
    <row r="265" spans="2:5" s="4" customFormat="1" x14ac:dyDescent="0.25">
      <c r="B265" s="4" t="s">
        <v>4</v>
      </c>
    </row>
    <row r="266" spans="2:5" s="4" customFormat="1" x14ac:dyDescent="0.25">
      <c r="B266" s="5">
        <v>6.37</v>
      </c>
      <c r="C266" s="5" t="s">
        <v>31</v>
      </c>
    </row>
    <row r="267" spans="2:5" s="4" customFormat="1" x14ac:dyDescent="0.25">
      <c r="C267" s="5"/>
      <c r="D267" s="5"/>
      <c r="E267" s="5"/>
    </row>
    <row r="268" spans="2:5" s="4" customFormat="1" x14ac:dyDescent="0.25">
      <c r="B268" s="4" t="s">
        <v>85</v>
      </c>
    </row>
    <row r="269" spans="2:5" s="4" customFormat="1" x14ac:dyDescent="0.25">
      <c r="B269" s="4" t="s">
        <v>4</v>
      </c>
    </row>
    <row r="270" spans="2:5" s="4" customFormat="1" x14ac:dyDescent="0.25">
      <c r="B270" s="5">
        <v>3.62</v>
      </c>
      <c r="C270" s="5" t="s">
        <v>31</v>
      </c>
    </row>
    <row r="271" spans="2:5" s="4" customFormat="1" x14ac:dyDescent="0.25"/>
    <row r="272" spans="2:5" s="4" customFormat="1" x14ac:dyDescent="0.25">
      <c r="B272" s="4" t="s">
        <v>89</v>
      </c>
    </row>
    <row r="273" spans="1:6" s="4" customFormat="1" x14ac:dyDescent="0.25">
      <c r="B273" s="4" t="s">
        <v>4</v>
      </c>
      <c r="C273" s="4">
        <v>9.33</v>
      </c>
      <c r="D273" s="4" t="s">
        <v>31</v>
      </c>
    </row>
    <row r="274" spans="1:6" s="4" customFormat="1" x14ac:dyDescent="0.25">
      <c r="C274" s="4">
        <v>9.33</v>
      </c>
      <c r="D274" s="4" t="s">
        <v>31</v>
      </c>
    </row>
    <row r="275" spans="1:6" s="4" customFormat="1" x14ac:dyDescent="0.25">
      <c r="B275" s="5"/>
      <c r="C275" s="4">
        <v>3.62</v>
      </c>
      <c r="D275" s="4" t="s">
        <v>31</v>
      </c>
    </row>
    <row r="276" spans="1:6" s="4" customFormat="1" x14ac:dyDescent="0.25">
      <c r="B276" s="5" t="s">
        <v>20</v>
      </c>
      <c r="C276" s="5">
        <f>SUM(C273:C275)</f>
        <v>22.28</v>
      </c>
      <c r="D276" s="5" t="s">
        <v>31</v>
      </c>
    </row>
    <row r="277" spans="1:6" s="4" customFormat="1" x14ac:dyDescent="0.25">
      <c r="B277" s="5"/>
      <c r="C277" s="5"/>
    </row>
    <row r="278" spans="1:6" s="4" customFormat="1" x14ac:dyDescent="0.25"/>
    <row r="279" spans="1:6" s="4" customFormat="1" x14ac:dyDescent="0.25">
      <c r="A279" s="4">
        <v>10</v>
      </c>
      <c r="B279" s="4" t="s">
        <v>53</v>
      </c>
    </row>
    <row r="280" spans="1:6" s="4" customFormat="1" x14ac:dyDescent="0.25">
      <c r="B280" s="4" t="s">
        <v>36</v>
      </c>
      <c r="C280" s="4" t="s">
        <v>4</v>
      </c>
      <c r="D280" s="4" t="s">
        <v>37</v>
      </c>
      <c r="E280" s="4" t="s">
        <v>6</v>
      </c>
      <c r="F280" s="4" t="s">
        <v>7</v>
      </c>
    </row>
    <row r="281" spans="1:6" s="4" customFormat="1" x14ac:dyDescent="0.25">
      <c r="B281" s="4">
        <v>2.5</v>
      </c>
      <c r="C281" s="4">
        <v>3.65</v>
      </c>
      <c r="D281" s="4">
        <v>1</v>
      </c>
      <c r="E281" s="4">
        <f>ROUND(B281*C281*D281,2)</f>
        <v>9.1300000000000008</v>
      </c>
      <c r="F281" s="4" t="s">
        <v>8</v>
      </c>
    </row>
    <row r="282" spans="1:6" s="4" customFormat="1" x14ac:dyDescent="0.25">
      <c r="B282" s="4">
        <v>2.5</v>
      </c>
      <c r="C282" s="4">
        <v>1.2</v>
      </c>
      <c r="D282" s="4">
        <v>1</v>
      </c>
      <c r="E282" s="4">
        <f t="shared" ref="E282:E291" si="24">ROUND(B282*C282*D282,2)</f>
        <v>3</v>
      </c>
      <c r="F282" s="4" t="s">
        <v>8</v>
      </c>
    </row>
    <row r="283" spans="1:6" s="4" customFormat="1" x14ac:dyDescent="0.25">
      <c r="B283" s="4">
        <v>3.57</v>
      </c>
      <c r="C283" s="4">
        <v>2.8</v>
      </c>
      <c r="D283" s="4">
        <v>1</v>
      </c>
      <c r="E283" s="4">
        <f t="shared" si="24"/>
        <v>10</v>
      </c>
      <c r="F283" s="4" t="s">
        <v>8</v>
      </c>
    </row>
    <row r="284" spans="1:6" s="4" customFormat="1" x14ac:dyDescent="0.25">
      <c r="B284" s="4">
        <v>2.2000000000000002</v>
      </c>
      <c r="C284" s="4">
        <v>1.95</v>
      </c>
      <c r="D284" s="4">
        <v>1</v>
      </c>
      <c r="E284" s="4">
        <f t="shared" si="24"/>
        <v>4.29</v>
      </c>
      <c r="F284" s="4" t="s">
        <v>8</v>
      </c>
    </row>
    <row r="285" spans="1:6" s="4" customFormat="1" x14ac:dyDescent="0.25">
      <c r="B285" s="4">
        <v>2</v>
      </c>
      <c r="C285" s="4">
        <v>1.95</v>
      </c>
      <c r="D285" s="4">
        <v>1</v>
      </c>
      <c r="E285" s="4">
        <f t="shared" si="24"/>
        <v>3.9</v>
      </c>
      <c r="F285" s="4" t="s">
        <v>8</v>
      </c>
    </row>
    <row r="286" spans="1:6" s="4" customFormat="1" x14ac:dyDescent="0.25">
      <c r="B286" s="4">
        <v>1.1299999999999999</v>
      </c>
      <c r="C286" s="4">
        <v>1.95</v>
      </c>
      <c r="D286" s="4">
        <v>1</v>
      </c>
      <c r="E286" s="4">
        <f t="shared" si="24"/>
        <v>2.2000000000000002</v>
      </c>
      <c r="F286" s="4" t="s">
        <v>8</v>
      </c>
    </row>
    <row r="287" spans="1:6" s="4" customFormat="1" x14ac:dyDescent="0.25">
      <c r="B287" s="4">
        <v>5.67</v>
      </c>
      <c r="C287" s="4">
        <v>2.9</v>
      </c>
      <c r="D287" s="4">
        <v>1</v>
      </c>
      <c r="E287" s="4">
        <f t="shared" si="24"/>
        <v>16.440000000000001</v>
      </c>
      <c r="F287" s="4" t="s">
        <v>8</v>
      </c>
    </row>
    <row r="288" spans="1:6" s="4" customFormat="1" x14ac:dyDescent="0.25">
      <c r="B288" s="4">
        <v>1.1299999999999999</v>
      </c>
      <c r="C288" s="4">
        <v>2.8</v>
      </c>
      <c r="D288" s="4">
        <v>1</v>
      </c>
      <c r="E288" s="4">
        <f t="shared" si="24"/>
        <v>3.16</v>
      </c>
      <c r="F288" s="4" t="s">
        <v>8</v>
      </c>
    </row>
    <row r="289" spans="1:6" s="4" customFormat="1" x14ac:dyDescent="0.25">
      <c r="B289" s="4">
        <v>3.3</v>
      </c>
      <c r="C289" s="4">
        <v>2.8</v>
      </c>
      <c r="D289" s="4">
        <v>1</v>
      </c>
      <c r="E289" s="4">
        <f t="shared" si="24"/>
        <v>9.24</v>
      </c>
      <c r="F289" s="4" t="s">
        <v>8</v>
      </c>
    </row>
    <row r="290" spans="1:6" s="4" customFormat="1" x14ac:dyDescent="0.25">
      <c r="B290" s="4">
        <v>5.0199999999999996</v>
      </c>
      <c r="C290" s="4">
        <v>1.8</v>
      </c>
      <c r="D290" s="4">
        <v>1</v>
      </c>
      <c r="E290" s="4">
        <f t="shared" si="24"/>
        <v>9.0399999999999991</v>
      </c>
      <c r="F290" s="4" t="s">
        <v>8</v>
      </c>
    </row>
    <row r="291" spans="1:6" s="4" customFormat="1" x14ac:dyDescent="0.25">
      <c r="B291" s="4">
        <v>2.97</v>
      </c>
      <c r="C291" s="4">
        <v>1.5</v>
      </c>
      <c r="D291" s="4">
        <v>1</v>
      </c>
      <c r="E291" s="4">
        <f t="shared" si="24"/>
        <v>4.46</v>
      </c>
      <c r="F291" s="4" t="s">
        <v>8</v>
      </c>
    </row>
    <row r="292" spans="1:6" s="4" customFormat="1" x14ac:dyDescent="0.25">
      <c r="D292" s="5" t="s">
        <v>20</v>
      </c>
      <c r="E292" s="5">
        <f>SUM(E281:E291)</f>
        <v>74.86</v>
      </c>
      <c r="F292" s="5" t="s">
        <v>8</v>
      </c>
    </row>
    <row r="293" spans="1:6" s="4" customFormat="1" x14ac:dyDescent="0.25"/>
    <row r="294" spans="1:6" s="4" customFormat="1" x14ac:dyDescent="0.25"/>
    <row r="295" spans="1:6" s="4" customFormat="1" x14ac:dyDescent="0.25">
      <c r="A295" s="4">
        <v>11</v>
      </c>
      <c r="B295" s="4" t="s">
        <v>54</v>
      </c>
    </row>
    <row r="296" spans="1:6" s="4" customFormat="1" x14ac:dyDescent="0.25">
      <c r="B296" s="4" t="s">
        <v>68</v>
      </c>
    </row>
    <row r="297" spans="1:6" s="4" customFormat="1" x14ac:dyDescent="0.25">
      <c r="B297" s="4" t="s">
        <v>4</v>
      </c>
      <c r="C297" s="4" t="s">
        <v>10</v>
      </c>
      <c r="D297" s="4" t="s">
        <v>37</v>
      </c>
      <c r="E297" s="4" t="s">
        <v>6</v>
      </c>
      <c r="F297" s="4" t="s">
        <v>7</v>
      </c>
    </row>
    <row r="298" spans="1:6" s="4" customFormat="1" x14ac:dyDescent="0.25">
      <c r="B298" s="4">
        <v>8.33</v>
      </c>
      <c r="C298" s="4">
        <v>4</v>
      </c>
      <c r="D298" s="4">
        <v>2</v>
      </c>
      <c r="E298" s="4">
        <f>ROUND(B298*C298*D298,2)</f>
        <v>66.64</v>
      </c>
      <c r="F298" s="4" t="s">
        <v>8</v>
      </c>
    </row>
    <row r="299" spans="1:6" s="4" customFormat="1" x14ac:dyDescent="0.25">
      <c r="B299" s="4">
        <v>10.65</v>
      </c>
      <c r="C299" s="4">
        <v>4</v>
      </c>
      <c r="D299" s="4">
        <v>2</v>
      </c>
      <c r="E299" s="4">
        <f t="shared" ref="E299:E301" si="25">ROUND(B299*C299*D299,2)</f>
        <v>85.2</v>
      </c>
      <c r="F299" s="4" t="s">
        <v>8</v>
      </c>
    </row>
    <row r="300" spans="1:6" s="4" customFormat="1" x14ac:dyDescent="0.25">
      <c r="B300" s="4">
        <v>3.62</v>
      </c>
      <c r="C300" s="4">
        <v>2</v>
      </c>
      <c r="D300" s="4">
        <v>4</v>
      </c>
      <c r="E300" s="4">
        <f t="shared" si="25"/>
        <v>28.96</v>
      </c>
      <c r="F300" s="4" t="s">
        <v>8</v>
      </c>
    </row>
    <row r="301" spans="1:6" s="4" customFormat="1" x14ac:dyDescent="0.25">
      <c r="B301" s="4">
        <v>2.75</v>
      </c>
      <c r="C301" s="4">
        <v>2</v>
      </c>
      <c r="D301" s="4">
        <v>4</v>
      </c>
      <c r="E301" s="4">
        <f t="shared" si="25"/>
        <v>22</v>
      </c>
      <c r="F301" s="4" t="s">
        <v>8</v>
      </c>
    </row>
    <row r="302" spans="1:6" s="4" customFormat="1" x14ac:dyDescent="0.25">
      <c r="D302" s="4" t="s">
        <v>20</v>
      </c>
      <c r="E302" s="4">
        <f>SUM(E298:E301)</f>
        <v>202.8</v>
      </c>
      <c r="F302" s="4" t="s">
        <v>8</v>
      </c>
    </row>
    <row r="303" spans="1:6" s="4" customFormat="1" x14ac:dyDescent="0.25">
      <c r="D303" s="5"/>
      <c r="E303" s="5"/>
    </row>
    <row r="304" spans="1:6" s="4" customFormat="1" x14ac:dyDescent="0.25">
      <c r="B304" s="4" t="s">
        <v>45</v>
      </c>
      <c r="D304" s="5"/>
      <c r="E304" s="5"/>
    </row>
    <row r="305" spans="2:6" s="4" customFormat="1" x14ac:dyDescent="0.25">
      <c r="B305" s="4" t="s">
        <v>10</v>
      </c>
      <c r="C305" s="4" t="s">
        <v>4</v>
      </c>
      <c r="D305" s="4" t="s">
        <v>37</v>
      </c>
      <c r="E305" s="4" t="s">
        <v>6</v>
      </c>
      <c r="F305" s="4" t="s">
        <v>7</v>
      </c>
    </row>
    <row r="306" spans="2:6" s="4" customFormat="1" x14ac:dyDescent="0.25">
      <c r="B306" s="4">
        <v>1</v>
      </c>
      <c r="C306" s="4">
        <v>0.8</v>
      </c>
      <c r="D306" s="4">
        <v>3</v>
      </c>
      <c r="E306" s="4">
        <f>ROUND(B306*C306*D306,2)</f>
        <v>2.4</v>
      </c>
      <c r="F306" s="4" t="s">
        <v>8</v>
      </c>
    </row>
    <row r="307" spans="2:6" s="4" customFormat="1" x14ac:dyDescent="0.25">
      <c r="B307" s="4">
        <v>0.5</v>
      </c>
      <c r="C307" s="4">
        <v>0.6</v>
      </c>
      <c r="D307" s="4">
        <v>4</v>
      </c>
      <c r="E307" s="4">
        <f t="shared" ref="E307:E309" si="26">ROUND(B307*C307*D307,2)</f>
        <v>1.2</v>
      </c>
      <c r="F307" s="4" t="s">
        <v>8</v>
      </c>
    </row>
    <row r="308" spans="2:6" s="4" customFormat="1" x14ac:dyDescent="0.25">
      <c r="B308" s="4">
        <v>1</v>
      </c>
      <c r="C308" s="4">
        <v>2.6</v>
      </c>
      <c r="D308" s="4">
        <v>2</v>
      </c>
      <c r="E308" s="4">
        <f t="shared" si="26"/>
        <v>5.2</v>
      </c>
      <c r="F308" s="4" t="s">
        <v>8</v>
      </c>
    </row>
    <row r="309" spans="2:6" s="4" customFormat="1" x14ac:dyDescent="0.25">
      <c r="B309" s="4">
        <v>2.1</v>
      </c>
      <c r="C309" s="4">
        <v>1.5</v>
      </c>
      <c r="D309" s="4">
        <v>1</v>
      </c>
      <c r="E309" s="4">
        <f t="shared" si="26"/>
        <v>3.15</v>
      </c>
      <c r="F309" s="4" t="s">
        <v>8</v>
      </c>
    </row>
    <row r="310" spans="2:6" s="4" customFormat="1" x14ac:dyDescent="0.25">
      <c r="D310" s="4" t="s">
        <v>20</v>
      </c>
      <c r="E310" s="4">
        <f>SUM(E306:E309)</f>
        <v>11.950000000000001</v>
      </c>
      <c r="F310" s="4" t="s">
        <v>8</v>
      </c>
    </row>
    <row r="311" spans="2:6" s="4" customFormat="1" x14ac:dyDescent="0.25"/>
    <row r="312" spans="2:6" s="4" customFormat="1" x14ac:dyDescent="0.25">
      <c r="D312" s="5" t="s">
        <v>20</v>
      </c>
      <c r="E312" s="5">
        <f>E302-E310</f>
        <v>190.85000000000002</v>
      </c>
      <c r="F312" s="5" t="s">
        <v>8</v>
      </c>
    </row>
    <row r="313" spans="2:6" s="3" customFormat="1" x14ac:dyDescent="0.25"/>
    <row r="314" spans="2:6" s="4" customFormat="1" x14ac:dyDescent="0.25">
      <c r="B314" s="4" t="s">
        <v>69</v>
      </c>
    </row>
    <row r="315" spans="2:6" s="4" customFormat="1" x14ac:dyDescent="0.25">
      <c r="B315" s="4" t="s">
        <v>4</v>
      </c>
      <c r="C315" s="4" t="s">
        <v>10</v>
      </c>
      <c r="D315" s="4" t="s">
        <v>37</v>
      </c>
      <c r="E315" s="4" t="s">
        <v>6</v>
      </c>
      <c r="F315" s="4" t="s">
        <v>7</v>
      </c>
    </row>
    <row r="316" spans="2:6" s="4" customFormat="1" x14ac:dyDescent="0.25">
      <c r="B316" s="4">
        <v>0.8</v>
      </c>
      <c r="C316" s="4">
        <v>2.1</v>
      </c>
      <c r="D316" s="4">
        <v>8</v>
      </c>
      <c r="E316" s="4">
        <f>ROUND(B316*C316*D316,2)</f>
        <v>13.44</v>
      </c>
      <c r="F316" s="4" t="s">
        <v>8</v>
      </c>
    </row>
    <row r="317" spans="2:6" s="4" customFormat="1" x14ac:dyDescent="0.25">
      <c r="B317" s="4">
        <v>0.7</v>
      </c>
      <c r="C317" s="4">
        <v>2.1</v>
      </c>
      <c r="D317" s="4">
        <v>4</v>
      </c>
      <c r="E317" s="4">
        <f t="shared" ref="E317:E324" si="27">ROUND(B317*C317*D317,2)</f>
        <v>5.88</v>
      </c>
      <c r="F317" s="4" t="s">
        <v>8</v>
      </c>
    </row>
    <row r="318" spans="2:6" s="4" customFormat="1" x14ac:dyDescent="0.25">
      <c r="B318" s="4">
        <v>0.6</v>
      </c>
      <c r="C318" s="4">
        <v>2.1</v>
      </c>
      <c r="D318" s="4">
        <v>2</v>
      </c>
      <c r="E318" s="4">
        <f t="shared" si="27"/>
        <v>2.52</v>
      </c>
      <c r="F318" s="4" t="s">
        <v>8</v>
      </c>
    </row>
    <row r="319" spans="2:6" s="4" customFormat="1" x14ac:dyDescent="0.25">
      <c r="B319" s="4">
        <v>1.2</v>
      </c>
      <c r="C319" s="4">
        <v>2.1</v>
      </c>
      <c r="D319" s="4">
        <v>2</v>
      </c>
      <c r="E319" s="4">
        <f t="shared" si="27"/>
        <v>5.04</v>
      </c>
      <c r="F319" s="4" t="s">
        <v>8</v>
      </c>
    </row>
    <row r="320" spans="2:6" s="4" customFormat="1" x14ac:dyDescent="0.25">
      <c r="B320" s="4">
        <v>0.8</v>
      </c>
      <c r="C320" s="4">
        <v>0.15</v>
      </c>
      <c r="D320" s="4">
        <v>4</v>
      </c>
      <c r="E320" s="4">
        <f t="shared" si="27"/>
        <v>0.48</v>
      </c>
      <c r="F320" s="4" t="s">
        <v>8</v>
      </c>
    </row>
    <row r="321" spans="1:6" s="4" customFormat="1" x14ac:dyDescent="0.25">
      <c r="B321" s="4">
        <v>0.7</v>
      </c>
      <c r="C321" s="4">
        <v>0.15</v>
      </c>
      <c r="D321" s="4">
        <v>2</v>
      </c>
      <c r="E321" s="4">
        <f t="shared" si="27"/>
        <v>0.21</v>
      </c>
      <c r="F321" s="4" t="s">
        <v>8</v>
      </c>
    </row>
    <row r="322" spans="1:6" s="4" customFormat="1" x14ac:dyDescent="0.25">
      <c r="B322" s="4">
        <v>0.6</v>
      </c>
      <c r="C322" s="4">
        <v>0.15</v>
      </c>
      <c r="D322" s="4">
        <v>1</v>
      </c>
      <c r="E322" s="4">
        <f t="shared" si="27"/>
        <v>0.09</v>
      </c>
      <c r="F322" s="4" t="s">
        <v>8</v>
      </c>
    </row>
    <row r="323" spans="1:6" s="4" customFormat="1" x14ac:dyDescent="0.25">
      <c r="B323" s="4">
        <v>1.2</v>
      </c>
      <c r="C323" s="4">
        <v>0.15</v>
      </c>
      <c r="D323" s="4">
        <v>1</v>
      </c>
      <c r="E323" s="4">
        <f t="shared" si="27"/>
        <v>0.18</v>
      </c>
      <c r="F323" s="4" t="s">
        <v>8</v>
      </c>
    </row>
    <row r="324" spans="1:6" s="4" customFormat="1" x14ac:dyDescent="0.25">
      <c r="B324" s="4">
        <v>2.1</v>
      </c>
      <c r="C324" s="4">
        <v>0.15</v>
      </c>
      <c r="D324" s="4">
        <v>8</v>
      </c>
      <c r="E324" s="4">
        <f t="shared" si="27"/>
        <v>2.52</v>
      </c>
      <c r="F324" s="4" t="s">
        <v>8</v>
      </c>
    </row>
    <row r="325" spans="1:6" s="4" customFormat="1" x14ac:dyDescent="0.25">
      <c r="D325" s="5" t="s">
        <v>20</v>
      </c>
      <c r="E325" s="5">
        <f>SUM(E316:E324)</f>
        <v>30.36</v>
      </c>
      <c r="F325" s="5" t="s">
        <v>8</v>
      </c>
    </row>
    <row r="326" spans="1:6" s="4" customFormat="1" x14ac:dyDescent="0.25">
      <c r="D326" s="5"/>
      <c r="E326" s="5"/>
    </row>
    <row r="327" spans="1:6" s="4" customFormat="1" x14ac:dyDescent="0.25">
      <c r="B327" s="4" t="s">
        <v>71</v>
      </c>
    </row>
    <row r="328" spans="1:6" s="4" customFormat="1" x14ac:dyDescent="0.25">
      <c r="B328" s="4" t="s">
        <v>4</v>
      </c>
      <c r="C328" s="4" t="s">
        <v>10</v>
      </c>
      <c r="D328" s="4" t="s">
        <v>37</v>
      </c>
      <c r="E328" s="4" t="s">
        <v>6</v>
      </c>
      <c r="F328" s="4" t="s">
        <v>7</v>
      </c>
    </row>
    <row r="329" spans="1:6" s="4" customFormat="1" x14ac:dyDescent="0.25">
      <c r="B329" s="4">
        <v>0.8</v>
      </c>
      <c r="C329" s="4">
        <v>0.6</v>
      </c>
      <c r="D329" s="4">
        <v>10</v>
      </c>
      <c r="E329" s="4">
        <f>ROUND(B329*C329*D329,2)</f>
        <v>4.8</v>
      </c>
      <c r="F329" s="4" t="s">
        <v>8</v>
      </c>
    </row>
    <row r="330" spans="1:6" s="4" customFormat="1" x14ac:dyDescent="0.25">
      <c r="B330" s="4">
        <v>0.9</v>
      </c>
      <c r="C330" s="4">
        <v>1.2</v>
      </c>
      <c r="D330" s="4">
        <v>8</v>
      </c>
      <c r="E330" s="4">
        <f>ROUND(B330*C330*D330,2)</f>
        <v>8.64</v>
      </c>
      <c r="F330" s="4" t="s">
        <v>8</v>
      </c>
    </row>
    <row r="331" spans="1:6" s="4" customFormat="1" x14ac:dyDescent="0.25">
      <c r="D331" s="4" t="s">
        <v>20</v>
      </c>
      <c r="E331" s="4">
        <f>SUM(E329:E330)</f>
        <v>13.440000000000001</v>
      </c>
      <c r="F331" s="4" t="s">
        <v>8</v>
      </c>
    </row>
    <row r="332" spans="1:6" s="4" customFormat="1" x14ac:dyDescent="0.25"/>
    <row r="333" spans="1:6" s="4" customFormat="1" x14ac:dyDescent="0.25">
      <c r="A333" s="4">
        <v>12</v>
      </c>
      <c r="B333" s="4" t="s">
        <v>55</v>
      </c>
    </row>
    <row r="334" spans="1:6" s="4" customFormat="1" x14ac:dyDescent="0.25">
      <c r="B334" s="4" t="s">
        <v>38</v>
      </c>
    </row>
    <row r="335" spans="1:6" s="4" customFormat="1" x14ac:dyDescent="0.25">
      <c r="B335" s="4" t="s">
        <v>4</v>
      </c>
      <c r="C335" s="4" t="s">
        <v>36</v>
      </c>
      <c r="D335" s="4" t="s">
        <v>37</v>
      </c>
      <c r="E335" s="4" t="s">
        <v>6</v>
      </c>
      <c r="F335" s="4" t="s">
        <v>7</v>
      </c>
    </row>
    <row r="336" spans="1:6" s="4" customFormat="1" x14ac:dyDescent="0.25">
      <c r="B336" s="4">
        <v>2.5</v>
      </c>
      <c r="C336" s="4">
        <v>3.65</v>
      </c>
      <c r="D336" s="4">
        <v>1</v>
      </c>
      <c r="E336" s="4">
        <f>ROUND(B336*C336*D336,2)</f>
        <v>9.1300000000000008</v>
      </c>
      <c r="F336" s="4" t="s">
        <v>8</v>
      </c>
    </row>
    <row r="337" spans="2:6" s="4" customFormat="1" x14ac:dyDescent="0.25">
      <c r="B337" s="4">
        <v>2.5</v>
      </c>
      <c r="C337" s="4">
        <v>1.2</v>
      </c>
      <c r="D337" s="4">
        <v>1</v>
      </c>
      <c r="E337" s="4">
        <f t="shared" ref="E337:E345" si="28">ROUND(B337*C337*D337,2)</f>
        <v>3</v>
      </c>
      <c r="F337" s="4" t="s">
        <v>8</v>
      </c>
    </row>
    <row r="338" spans="2:6" s="4" customFormat="1" x14ac:dyDescent="0.25">
      <c r="B338" s="4">
        <v>3.57</v>
      </c>
      <c r="C338" s="4">
        <v>2.8</v>
      </c>
      <c r="D338" s="4">
        <v>1</v>
      </c>
      <c r="E338" s="4">
        <f t="shared" si="28"/>
        <v>10</v>
      </c>
      <c r="F338" s="4" t="s">
        <v>8</v>
      </c>
    </row>
    <row r="339" spans="2:6" s="4" customFormat="1" x14ac:dyDescent="0.25">
      <c r="B339" s="4">
        <v>2</v>
      </c>
      <c r="C339" s="4">
        <v>1.95</v>
      </c>
      <c r="D339" s="4">
        <v>1</v>
      </c>
      <c r="E339" s="4">
        <f t="shared" si="28"/>
        <v>3.9</v>
      </c>
      <c r="F339" s="4" t="s">
        <v>8</v>
      </c>
    </row>
    <row r="340" spans="2:6" s="4" customFormat="1" x14ac:dyDescent="0.25">
      <c r="B340" s="4">
        <v>1.1299999999999999</v>
      </c>
      <c r="C340" s="4">
        <v>1.95</v>
      </c>
      <c r="D340" s="4">
        <v>1</v>
      </c>
      <c r="E340" s="4">
        <f t="shared" si="28"/>
        <v>2.2000000000000002</v>
      </c>
      <c r="F340" s="4" t="s">
        <v>8</v>
      </c>
    </row>
    <row r="341" spans="2:6" s="4" customFormat="1" x14ac:dyDescent="0.25">
      <c r="B341" s="4">
        <v>5.67</v>
      </c>
      <c r="C341" s="4">
        <v>2.9</v>
      </c>
      <c r="D341" s="4">
        <v>1</v>
      </c>
      <c r="E341" s="4">
        <f t="shared" si="28"/>
        <v>16.440000000000001</v>
      </c>
      <c r="F341" s="4" t="s">
        <v>8</v>
      </c>
    </row>
    <row r="342" spans="2:6" s="4" customFormat="1" x14ac:dyDescent="0.25">
      <c r="B342" s="4">
        <v>1.1299999999999999</v>
      </c>
      <c r="C342" s="4">
        <v>2.8</v>
      </c>
      <c r="D342" s="4">
        <v>1</v>
      </c>
      <c r="E342" s="4">
        <f t="shared" si="28"/>
        <v>3.16</v>
      </c>
      <c r="F342" s="4" t="s">
        <v>8</v>
      </c>
    </row>
    <row r="343" spans="2:6" s="4" customFormat="1" x14ac:dyDescent="0.25">
      <c r="B343" s="4">
        <v>3.3</v>
      </c>
      <c r="C343" s="4">
        <v>2.8</v>
      </c>
      <c r="D343" s="4">
        <v>1</v>
      </c>
      <c r="E343" s="4">
        <f t="shared" si="28"/>
        <v>9.24</v>
      </c>
      <c r="F343" s="4" t="s">
        <v>8</v>
      </c>
    </row>
    <row r="344" spans="2:6" s="4" customFormat="1" x14ac:dyDescent="0.25">
      <c r="B344" s="4">
        <v>5.0199999999999996</v>
      </c>
      <c r="C344" s="4">
        <v>1.8</v>
      </c>
      <c r="D344" s="4">
        <v>1</v>
      </c>
      <c r="E344" s="4">
        <f t="shared" si="28"/>
        <v>9.0399999999999991</v>
      </c>
      <c r="F344" s="4" t="s">
        <v>8</v>
      </c>
    </row>
    <row r="345" spans="2:6" s="4" customFormat="1" x14ac:dyDescent="0.25">
      <c r="B345" s="4">
        <v>2.97</v>
      </c>
      <c r="C345" s="4">
        <v>1.5</v>
      </c>
      <c r="D345" s="4">
        <v>1</v>
      </c>
      <c r="E345" s="4">
        <f t="shared" si="28"/>
        <v>4.46</v>
      </c>
      <c r="F345" s="4" t="s">
        <v>8</v>
      </c>
    </row>
    <row r="346" spans="2:6" s="4" customFormat="1" x14ac:dyDescent="0.25">
      <c r="D346" s="5" t="s">
        <v>20</v>
      </c>
      <c r="E346" s="5">
        <f>SUM(E336:E345)</f>
        <v>70.569999999999993</v>
      </c>
      <c r="F346" s="4" t="s">
        <v>8</v>
      </c>
    </row>
    <row r="347" spans="2:6" s="4" customFormat="1" x14ac:dyDescent="0.25"/>
    <row r="348" spans="2:6" s="4" customFormat="1" x14ac:dyDescent="0.25"/>
    <row r="349" spans="2:6" s="4" customFormat="1" x14ac:dyDescent="0.25">
      <c r="B349" s="4" t="s">
        <v>39</v>
      </c>
    </row>
    <row r="350" spans="2:6" s="4" customFormat="1" x14ac:dyDescent="0.25">
      <c r="B350" s="4" t="s">
        <v>4</v>
      </c>
      <c r="C350" s="4" t="s">
        <v>36</v>
      </c>
      <c r="D350" s="4" t="s">
        <v>37</v>
      </c>
      <c r="E350" s="4" t="s">
        <v>6</v>
      </c>
      <c r="F350" s="4" t="s">
        <v>7</v>
      </c>
    </row>
    <row r="351" spans="2:6" s="4" customFormat="1" x14ac:dyDescent="0.25">
      <c r="B351" s="4">
        <v>2.5</v>
      </c>
      <c r="C351" s="4">
        <v>3.65</v>
      </c>
      <c r="D351" s="4">
        <v>1</v>
      </c>
      <c r="E351" s="4">
        <f>ROUND(B351*C351*D351,2)</f>
        <v>9.1300000000000008</v>
      </c>
      <c r="F351" s="4" t="s">
        <v>8</v>
      </c>
    </row>
    <row r="352" spans="2:6" s="4" customFormat="1" x14ac:dyDescent="0.25">
      <c r="B352" s="4">
        <v>2.5</v>
      </c>
      <c r="C352" s="4">
        <v>1.2</v>
      </c>
      <c r="D352" s="4">
        <v>1</v>
      </c>
      <c r="E352" s="4">
        <f t="shared" ref="E352:E360" si="29">ROUND(B352*C352*D352,2)</f>
        <v>3</v>
      </c>
      <c r="F352" s="4" t="s">
        <v>8</v>
      </c>
    </row>
    <row r="353" spans="2:6" s="4" customFormat="1" x14ac:dyDescent="0.25">
      <c r="B353" s="4">
        <v>3.57</v>
      </c>
      <c r="C353" s="4">
        <v>2.8</v>
      </c>
      <c r="D353" s="4">
        <v>1</v>
      </c>
      <c r="E353" s="4">
        <f t="shared" si="29"/>
        <v>10</v>
      </c>
      <c r="F353" s="4" t="s">
        <v>8</v>
      </c>
    </row>
    <row r="354" spans="2:6" s="4" customFormat="1" x14ac:dyDescent="0.25">
      <c r="B354" s="4">
        <v>2</v>
      </c>
      <c r="C354" s="4">
        <v>1.95</v>
      </c>
      <c r="D354" s="4">
        <v>1</v>
      </c>
      <c r="E354" s="4">
        <f t="shared" si="29"/>
        <v>3.9</v>
      </c>
      <c r="F354" s="4" t="s">
        <v>8</v>
      </c>
    </row>
    <row r="355" spans="2:6" s="4" customFormat="1" x14ac:dyDescent="0.25">
      <c r="B355" s="4">
        <v>1.1299999999999999</v>
      </c>
      <c r="C355" s="4">
        <v>1.95</v>
      </c>
      <c r="D355" s="4">
        <v>1</v>
      </c>
      <c r="E355" s="4">
        <f t="shared" si="29"/>
        <v>2.2000000000000002</v>
      </c>
      <c r="F355" s="4" t="s">
        <v>8</v>
      </c>
    </row>
    <row r="356" spans="2:6" s="4" customFormat="1" x14ac:dyDescent="0.25">
      <c r="B356" s="4">
        <v>5.67</v>
      </c>
      <c r="C356" s="4">
        <v>2.9</v>
      </c>
      <c r="D356" s="4">
        <v>1</v>
      </c>
      <c r="E356" s="4">
        <f t="shared" si="29"/>
        <v>16.440000000000001</v>
      </c>
      <c r="F356" s="4" t="s">
        <v>8</v>
      </c>
    </row>
    <row r="357" spans="2:6" s="4" customFormat="1" x14ac:dyDescent="0.25">
      <c r="B357" s="4">
        <v>1.1299999999999999</v>
      </c>
      <c r="C357" s="4">
        <v>2.8</v>
      </c>
      <c r="D357" s="4">
        <v>1</v>
      </c>
      <c r="E357" s="4">
        <f t="shared" si="29"/>
        <v>3.16</v>
      </c>
      <c r="F357" s="4" t="s">
        <v>8</v>
      </c>
    </row>
    <row r="358" spans="2:6" s="4" customFormat="1" x14ac:dyDescent="0.25">
      <c r="B358" s="4">
        <v>3.3</v>
      </c>
      <c r="C358" s="4">
        <v>2.8</v>
      </c>
      <c r="D358" s="4">
        <v>1</v>
      </c>
      <c r="E358" s="4">
        <f t="shared" si="29"/>
        <v>9.24</v>
      </c>
      <c r="F358" s="4" t="s">
        <v>8</v>
      </c>
    </row>
    <row r="359" spans="2:6" s="4" customFormat="1" x14ac:dyDescent="0.25">
      <c r="B359" s="4">
        <v>5.0199999999999996</v>
      </c>
      <c r="C359" s="4">
        <v>1.8</v>
      </c>
      <c r="D359" s="4">
        <v>1</v>
      </c>
      <c r="E359" s="4">
        <f t="shared" si="29"/>
        <v>9.0399999999999991</v>
      </c>
      <c r="F359" s="4" t="s">
        <v>8</v>
      </c>
    </row>
    <row r="360" spans="2:6" s="4" customFormat="1" x14ac:dyDescent="0.25">
      <c r="B360" s="4">
        <v>2.97</v>
      </c>
      <c r="C360" s="4">
        <v>1.5</v>
      </c>
      <c r="D360" s="4">
        <v>1</v>
      </c>
      <c r="E360" s="4">
        <f t="shared" si="29"/>
        <v>4.46</v>
      </c>
      <c r="F360" s="4" t="s">
        <v>8</v>
      </c>
    </row>
    <row r="361" spans="2:6" s="4" customFormat="1" x14ac:dyDescent="0.25">
      <c r="D361" s="5" t="s">
        <v>20</v>
      </c>
      <c r="E361" s="5">
        <f>SUM(E351:E360)</f>
        <v>70.569999999999993</v>
      </c>
      <c r="F361" s="4" t="s">
        <v>8</v>
      </c>
    </row>
    <row r="362" spans="2:6" s="4" customFormat="1" x14ac:dyDescent="0.25"/>
    <row r="363" spans="2:6" s="3" customFormat="1" x14ac:dyDescent="0.25"/>
    <row r="364" spans="2:6" s="4" customFormat="1" x14ac:dyDescent="0.25">
      <c r="B364" s="4" t="s">
        <v>40</v>
      </c>
    </row>
    <row r="365" spans="2:6" s="4" customFormat="1" x14ac:dyDescent="0.25">
      <c r="B365" s="4" t="s">
        <v>4</v>
      </c>
      <c r="C365" s="4" t="s">
        <v>36</v>
      </c>
      <c r="D365" s="4" t="s">
        <v>37</v>
      </c>
      <c r="E365" s="4" t="s">
        <v>6</v>
      </c>
      <c r="F365" s="4" t="s">
        <v>7</v>
      </c>
    </row>
    <row r="366" spans="2:6" s="4" customFormat="1" x14ac:dyDescent="0.25">
      <c r="B366" s="4">
        <v>6.5</v>
      </c>
      <c r="C366" s="4">
        <f>2.52+0.33</f>
        <v>2.85</v>
      </c>
      <c r="D366" s="4">
        <v>1</v>
      </c>
      <c r="E366" s="4">
        <f>ROUND(B366*C366*D366,2)</f>
        <v>18.53</v>
      </c>
      <c r="F366" s="4" t="s">
        <v>8</v>
      </c>
    </row>
    <row r="367" spans="2:6" s="4" customFormat="1" x14ac:dyDescent="0.25">
      <c r="B367" s="4">
        <v>5.3</v>
      </c>
      <c r="C367" s="4">
        <v>3.23</v>
      </c>
      <c r="D367" s="4">
        <v>1</v>
      </c>
      <c r="E367" s="4">
        <f t="shared" ref="E367:E368" si="30">ROUND(B367*C367*D367,2)</f>
        <v>17.12</v>
      </c>
      <c r="F367" s="4" t="s">
        <v>8</v>
      </c>
    </row>
    <row r="368" spans="2:6" s="4" customFormat="1" x14ac:dyDescent="0.25">
      <c r="B368" s="4">
        <v>6.86</v>
      </c>
      <c r="C368" s="4">
        <v>1.25</v>
      </c>
      <c r="D368" s="4">
        <v>1</v>
      </c>
      <c r="E368" s="4">
        <f t="shared" si="30"/>
        <v>8.58</v>
      </c>
      <c r="F368" s="4" t="s">
        <v>8</v>
      </c>
    </row>
    <row r="369" spans="1:6" s="4" customFormat="1" x14ac:dyDescent="0.25">
      <c r="D369" s="5" t="s">
        <v>20</v>
      </c>
      <c r="E369" s="5">
        <f>SUM(E366:E368)</f>
        <v>44.230000000000004</v>
      </c>
      <c r="F369" s="5" t="s">
        <v>8</v>
      </c>
    </row>
    <row r="370" spans="1:6" s="4" customFormat="1" x14ac:dyDescent="0.25"/>
    <row r="371" spans="1:6" s="3" customFormat="1" x14ac:dyDescent="0.25"/>
    <row r="372" spans="1:6" s="4" customFormat="1" x14ac:dyDescent="0.25">
      <c r="A372" s="4">
        <v>13</v>
      </c>
      <c r="B372" s="4" t="s">
        <v>56</v>
      </c>
    </row>
    <row r="373" spans="1:6" s="4" customFormat="1" x14ac:dyDescent="0.25">
      <c r="B373" s="4" t="s">
        <v>72</v>
      </c>
    </row>
    <row r="374" spans="1:6" s="4" customFormat="1" x14ac:dyDescent="0.25">
      <c r="B374" s="4" t="s">
        <v>4</v>
      </c>
      <c r="C374" s="4" t="s">
        <v>13</v>
      </c>
      <c r="D374" s="4" t="s">
        <v>16</v>
      </c>
      <c r="E374" s="4" t="s">
        <v>7</v>
      </c>
    </row>
    <row r="375" spans="1:6" s="4" customFormat="1" x14ac:dyDescent="0.25">
      <c r="B375" s="4">
        <v>0.8</v>
      </c>
      <c r="C375" s="4">
        <v>5</v>
      </c>
      <c r="D375" s="4">
        <f>B375*C375</f>
        <v>4</v>
      </c>
      <c r="E375" s="4" t="s">
        <v>31</v>
      </c>
    </row>
    <row r="376" spans="1:6" s="4" customFormat="1" x14ac:dyDescent="0.25">
      <c r="B376" s="4">
        <v>1.2</v>
      </c>
      <c r="C376" s="4">
        <v>1</v>
      </c>
      <c r="D376" s="4">
        <f t="shared" ref="D376:D378" si="31">B376*C376</f>
        <v>1.2</v>
      </c>
      <c r="E376" s="4" t="s">
        <v>31</v>
      </c>
    </row>
    <row r="377" spans="1:6" s="4" customFormat="1" x14ac:dyDescent="0.25">
      <c r="B377" s="4">
        <v>0.6</v>
      </c>
      <c r="C377" s="4">
        <v>1</v>
      </c>
      <c r="D377" s="4">
        <f t="shared" si="31"/>
        <v>0.6</v>
      </c>
      <c r="E377" s="4" t="s">
        <v>31</v>
      </c>
    </row>
    <row r="378" spans="1:6" s="4" customFormat="1" x14ac:dyDescent="0.25">
      <c r="B378" s="4">
        <v>0.7</v>
      </c>
      <c r="C378" s="4">
        <v>1</v>
      </c>
      <c r="D378" s="4">
        <f t="shared" si="31"/>
        <v>0.7</v>
      </c>
      <c r="E378" s="4" t="s">
        <v>31</v>
      </c>
    </row>
    <row r="379" spans="1:6" s="4" customFormat="1" x14ac:dyDescent="0.25">
      <c r="C379" s="5" t="s">
        <v>20</v>
      </c>
      <c r="D379" s="5">
        <f>SUM(D375:D378)</f>
        <v>6.5</v>
      </c>
      <c r="E379" s="5" t="s">
        <v>31</v>
      </c>
    </row>
    <row r="380" spans="1:6" s="4" customFormat="1" x14ac:dyDescent="0.25"/>
    <row r="381" spans="1:6" s="4" customFormat="1" x14ac:dyDescent="0.25">
      <c r="B381" s="4" t="s">
        <v>73</v>
      </c>
    </row>
    <row r="382" spans="1:6" s="4" customFormat="1" x14ac:dyDescent="0.25">
      <c r="B382" s="4" t="s">
        <v>4</v>
      </c>
      <c r="C382" s="4" t="s">
        <v>13</v>
      </c>
      <c r="D382" s="4" t="s">
        <v>16</v>
      </c>
      <c r="E382" s="4" t="s">
        <v>7</v>
      </c>
    </row>
    <row r="383" spans="1:6" s="4" customFormat="1" x14ac:dyDescent="0.25">
      <c r="B383" s="4">
        <v>0.8</v>
      </c>
      <c r="C383" s="4">
        <v>1</v>
      </c>
      <c r="D383" s="4">
        <f>B383*C383</f>
        <v>0.8</v>
      </c>
      <c r="E383" s="4" t="s">
        <v>31</v>
      </c>
    </row>
    <row r="384" spans="1:6" s="4" customFormat="1" x14ac:dyDescent="0.25">
      <c r="C384" s="5" t="s">
        <v>20</v>
      </c>
      <c r="D384" s="5">
        <f>SUM(D383:D383)</f>
        <v>0.8</v>
      </c>
      <c r="E384" s="5" t="s">
        <v>31</v>
      </c>
    </row>
    <row r="385" spans="1:5" s="4" customFormat="1" x14ac:dyDescent="0.25"/>
    <row r="386" spans="1:5" s="4" customFormat="1" x14ac:dyDescent="0.25">
      <c r="B386" s="4" t="s">
        <v>74</v>
      </c>
    </row>
    <row r="387" spans="1:5" s="4" customFormat="1" x14ac:dyDescent="0.25">
      <c r="B387" s="4" t="s">
        <v>4</v>
      </c>
      <c r="C387" s="4" t="s">
        <v>5</v>
      </c>
      <c r="D387" s="4" t="s">
        <v>16</v>
      </c>
      <c r="E387" s="4" t="s">
        <v>7</v>
      </c>
    </row>
    <row r="388" spans="1:5" s="4" customFormat="1" x14ac:dyDescent="0.25">
      <c r="B388" s="4">
        <v>2</v>
      </c>
      <c r="C388" s="4">
        <v>0.5</v>
      </c>
      <c r="D388" s="4">
        <f>ROUND(B388*C388,2)</f>
        <v>1</v>
      </c>
      <c r="E388" s="4" t="s">
        <v>31</v>
      </c>
    </row>
    <row r="389" spans="1:5" s="4" customFormat="1" x14ac:dyDescent="0.25">
      <c r="C389" s="5" t="s">
        <v>20</v>
      </c>
      <c r="D389" s="5">
        <f>SUM(D388:D388)</f>
        <v>1</v>
      </c>
      <c r="E389" s="5" t="s">
        <v>31</v>
      </c>
    </row>
    <row r="390" spans="1:5" s="3" customFormat="1" x14ac:dyDescent="0.25"/>
    <row r="391" spans="1:5" s="4" customFormat="1" x14ac:dyDescent="0.25">
      <c r="A391" s="4">
        <v>14</v>
      </c>
      <c r="B391" s="4" t="s">
        <v>57</v>
      </c>
    </row>
    <row r="392" spans="1:5" s="4" customFormat="1" x14ac:dyDescent="0.25">
      <c r="B392" s="4" t="s">
        <v>18</v>
      </c>
      <c r="C392" s="4">
        <v>2</v>
      </c>
    </row>
    <row r="393" spans="1:5" s="4" customFormat="1" x14ac:dyDescent="0.25">
      <c r="B393" s="4" t="s">
        <v>19</v>
      </c>
      <c r="C393" s="4">
        <v>4</v>
      </c>
    </row>
    <row r="394" spans="1:5" s="4" customFormat="1" x14ac:dyDescent="0.25">
      <c r="B394" s="4" t="s">
        <v>75</v>
      </c>
      <c r="C394" s="4">
        <v>5</v>
      </c>
    </row>
    <row r="395" spans="1:5" s="4" customFormat="1" x14ac:dyDescent="0.25">
      <c r="B395" s="4" t="s">
        <v>76</v>
      </c>
      <c r="C395" s="4">
        <v>6</v>
      </c>
    </row>
    <row r="396" spans="1:5" s="4" customFormat="1" x14ac:dyDescent="0.25">
      <c r="B396" s="4" t="s">
        <v>86</v>
      </c>
      <c r="C396" s="4">
        <v>2</v>
      </c>
    </row>
    <row r="397" spans="1:5" s="4" customFormat="1" x14ac:dyDescent="0.25">
      <c r="B397" s="4" t="s">
        <v>87</v>
      </c>
      <c r="C397" s="4">
        <v>1</v>
      </c>
    </row>
    <row r="398" spans="1:5" s="4" customFormat="1" x14ac:dyDescent="0.25"/>
    <row r="399" spans="1:5" s="4" customFormat="1" x14ac:dyDescent="0.25">
      <c r="A399" s="4">
        <v>15</v>
      </c>
      <c r="B399" s="4" t="s">
        <v>58</v>
      </c>
    </row>
    <row r="400" spans="1:5" s="4" customFormat="1" x14ac:dyDescent="0.25">
      <c r="B400" s="4" t="s">
        <v>88</v>
      </c>
    </row>
    <row r="401" spans="2:5" s="4" customFormat="1" x14ac:dyDescent="0.25">
      <c r="B401" s="4" t="s">
        <v>4</v>
      </c>
      <c r="C401" s="4" t="s">
        <v>13</v>
      </c>
      <c r="D401" s="4" t="s">
        <v>16</v>
      </c>
      <c r="E401" s="4" t="s">
        <v>21</v>
      </c>
    </row>
    <row r="402" spans="2:5" s="4" customFormat="1" x14ac:dyDescent="0.25">
      <c r="B402" s="4">
        <v>6.5</v>
      </c>
      <c r="C402" s="4">
        <v>1</v>
      </c>
      <c r="D402" s="4">
        <f>B402*C402</f>
        <v>6.5</v>
      </c>
      <c r="E402" s="4" t="s">
        <v>31</v>
      </c>
    </row>
    <row r="403" spans="2:5" s="4" customFormat="1" x14ac:dyDescent="0.25">
      <c r="B403" s="4">
        <v>3.5</v>
      </c>
      <c r="C403" s="4">
        <v>2</v>
      </c>
      <c r="D403" s="4">
        <f t="shared" ref="D403:D407" si="32">B403*C403</f>
        <v>7</v>
      </c>
      <c r="E403" s="4" t="s">
        <v>31</v>
      </c>
    </row>
    <row r="404" spans="2:5" s="4" customFormat="1" x14ac:dyDescent="0.25">
      <c r="B404" s="4">
        <v>1.5</v>
      </c>
      <c r="C404" s="4">
        <v>2</v>
      </c>
      <c r="D404" s="4">
        <f t="shared" si="32"/>
        <v>3</v>
      </c>
      <c r="E404" s="4" t="s">
        <v>31</v>
      </c>
    </row>
    <row r="405" spans="2:5" s="4" customFormat="1" x14ac:dyDescent="0.25">
      <c r="B405" s="4">
        <v>5.36</v>
      </c>
      <c r="C405" s="4">
        <v>1</v>
      </c>
      <c r="D405" s="4">
        <f t="shared" si="32"/>
        <v>5.36</v>
      </c>
      <c r="E405" s="4" t="s">
        <v>31</v>
      </c>
    </row>
    <row r="406" spans="2:5" s="4" customFormat="1" x14ac:dyDescent="0.25">
      <c r="B406" s="4">
        <v>6.86</v>
      </c>
      <c r="C406" s="4">
        <v>1</v>
      </c>
      <c r="D406" s="4">
        <f t="shared" si="32"/>
        <v>6.86</v>
      </c>
      <c r="E406" s="4" t="s">
        <v>31</v>
      </c>
    </row>
    <row r="407" spans="2:5" s="4" customFormat="1" x14ac:dyDescent="0.25">
      <c r="B407" s="4">
        <v>3</v>
      </c>
      <c r="C407" s="4">
        <v>1</v>
      </c>
      <c r="D407" s="4">
        <f t="shared" si="32"/>
        <v>3</v>
      </c>
      <c r="E407" s="4" t="s">
        <v>31</v>
      </c>
    </row>
    <row r="408" spans="2:5" s="4" customFormat="1" x14ac:dyDescent="0.25">
      <c r="C408" s="5" t="s">
        <v>20</v>
      </c>
      <c r="D408" s="5">
        <f>SUM(D402:D407)</f>
        <v>31.72</v>
      </c>
      <c r="E408" s="5" t="s">
        <v>31</v>
      </c>
    </row>
    <row r="409" spans="2:5" s="4" customFormat="1" x14ac:dyDescent="0.25"/>
    <row r="410" spans="2:5" s="4" customFormat="1" x14ac:dyDescent="0.25">
      <c r="B410" s="4" t="s">
        <v>3</v>
      </c>
    </row>
    <row r="411" spans="2:5" s="4" customFormat="1" x14ac:dyDescent="0.25">
      <c r="B411" s="4" t="s">
        <v>77</v>
      </c>
    </row>
    <row r="412" spans="2:5" s="4" customFormat="1" x14ac:dyDescent="0.25">
      <c r="C412" s="4">
        <v>9.1300000000000008</v>
      </c>
      <c r="D412" s="4" t="s">
        <v>8</v>
      </c>
    </row>
    <row r="413" spans="2:5" s="4" customFormat="1" x14ac:dyDescent="0.25">
      <c r="C413" s="4">
        <v>3</v>
      </c>
      <c r="D413" s="4" t="s">
        <v>8</v>
      </c>
    </row>
    <row r="414" spans="2:5" s="4" customFormat="1" x14ac:dyDescent="0.25">
      <c r="C414" s="4">
        <v>10</v>
      </c>
      <c r="D414" s="4" t="s">
        <v>8</v>
      </c>
    </row>
    <row r="415" spans="2:5" s="4" customFormat="1" x14ac:dyDescent="0.25">
      <c r="C415" s="4">
        <v>4.29</v>
      </c>
      <c r="D415" s="4" t="s">
        <v>8</v>
      </c>
    </row>
    <row r="416" spans="2:5" s="4" customFormat="1" x14ac:dyDescent="0.25">
      <c r="C416" s="4">
        <v>3.9</v>
      </c>
      <c r="D416" s="4" t="s">
        <v>8</v>
      </c>
    </row>
    <row r="417" spans="2:5" s="4" customFormat="1" x14ac:dyDescent="0.25">
      <c r="C417" s="4">
        <v>2.2000000000000002</v>
      </c>
      <c r="D417" s="4" t="s">
        <v>8</v>
      </c>
    </row>
    <row r="418" spans="2:5" s="4" customFormat="1" x14ac:dyDescent="0.25">
      <c r="C418" s="4">
        <v>16.100000000000001</v>
      </c>
      <c r="D418" s="4" t="s">
        <v>8</v>
      </c>
    </row>
    <row r="419" spans="2:5" s="4" customFormat="1" ht="15.75" customHeight="1" x14ac:dyDescent="0.25">
      <c r="C419" s="4">
        <v>3.16</v>
      </c>
      <c r="D419" s="4" t="s">
        <v>8</v>
      </c>
    </row>
    <row r="420" spans="2:5" s="4" customFormat="1" ht="15.75" customHeight="1" x14ac:dyDescent="0.25">
      <c r="C420" s="4">
        <v>12.95</v>
      </c>
      <c r="D420" s="4" t="s">
        <v>8</v>
      </c>
    </row>
    <row r="421" spans="2:5" s="4" customFormat="1" x14ac:dyDescent="0.25">
      <c r="C421" s="4">
        <v>9.24</v>
      </c>
      <c r="D421" s="4" t="s">
        <v>8</v>
      </c>
    </row>
    <row r="422" spans="2:5" s="4" customFormat="1" x14ac:dyDescent="0.25">
      <c r="B422" s="5" t="s">
        <v>20</v>
      </c>
      <c r="C422" s="5">
        <f>SUM(C412:C421)</f>
        <v>73.97</v>
      </c>
      <c r="D422" s="5" t="s">
        <v>8</v>
      </c>
    </row>
    <row r="423" spans="2:5" s="4" customFormat="1" x14ac:dyDescent="0.25"/>
    <row r="424" spans="2:5" s="4" customFormat="1" x14ac:dyDescent="0.25">
      <c r="B424" s="4" t="s">
        <v>79</v>
      </c>
      <c r="D424" s="4">
        <v>1</v>
      </c>
      <c r="E424" s="4" t="s">
        <v>21</v>
      </c>
    </row>
    <row r="425" spans="2:5" s="4" customFormat="1" x14ac:dyDescent="0.25"/>
    <row r="426" spans="2:5" s="3" customFormat="1" x14ac:dyDescent="0.25"/>
    <row r="427" spans="2:5" s="3" customFormat="1" x14ac:dyDescent="0.25"/>
    <row r="428" spans="2:5" s="3" customFormat="1" x14ac:dyDescent="0.25"/>
    <row r="429" spans="2:5" s="3" customFormat="1" x14ac:dyDescent="0.25"/>
    <row r="430" spans="2:5" s="3" customFormat="1" x14ac:dyDescent="0.25"/>
    <row r="431" spans="2:5" s="3" customFormat="1" x14ac:dyDescent="0.25"/>
    <row r="432" spans="2:5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headerFooter>
    <oddHeader>&amp;L&amp;G&amp;C&amp;"-,Negrito"Ampliação Unidade de Saúde do Pov. Caatingueira&amp;"-,Regular"
&amp;R
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albervan santana</dc:creator>
  <cp:lastModifiedBy>OCPE 2</cp:lastModifiedBy>
  <cp:lastPrinted>2020-05-26T20:40:54Z</cp:lastPrinted>
  <dcterms:created xsi:type="dcterms:W3CDTF">2020-05-15T20:33:32Z</dcterms:created>
  <dcterms:modified xsi:type="dcterms:W3CDTF">2020-05-26T20:42:11Z</dcterms:modified>
</cp:coreProperties>
</file>